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SEU ELECTRÒNICA GESTIÓ ECONÒMICA\Pressupost de l'Oficina Antifrau de Catalunya\"/>
    </mc:Choice>
  </mc:AlternateContent>
  <xr:revisionPtr revIDLastSave="0" documentId="13_ncr:1_{86C8688D-0ACB-4352-B4E2-EBCCC60DBAA2}" xr6:coauthVersionLast="47" xr6:coauthVersionMax="47" xr10:uidLastSave="{00000000-0000-0000-0000-000000000000}"/>
  <bookViews>
    <workbookView xWindow="-120" yWindow="-120" windowWidth="29040" windowHeight="15720" tabRatio="431" xr2:uid="{00000000-000D-0000-FFFF-FFFF00000000}"/>
  </bookViews>
  <sheets>
    <sheet name="2023" sheetId="5" r:id="rId1"/>
  </sheets>
  <definedNames>
    <definedName name="_xlnm.Print_Titles" localSheetId="0">'2023'!$8:$9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5" l="1"/>
  <c r="E103" i="5"/>
  <c r="E67" i="5"/>
  <c r="E28" i="5"/>
  <c r="E65" i="5"/>
  <c r="E41" i="5"/>
  <c r="E135" i="5" l="1"/>
  <c r="E130" i="5"/>
  <c r="E131" i="5" s="1"/>
  <c r="E127" i="5"/>
  <c r="E128" i="5" s="1"/>
  <c r="E124" i="5"/>
  <c r="E125" i="5" s="1"/>
  <c r="E121" i="5"/>
  <c r="E122" i="5" s="1"/>
  <c r="E118" i="5"/>
  <c r="E119" i="5" s="1"/>
  <c r="E114" i="5"/>
  <c r="E112" i="5"/>
  <c r="E110" i="5"/>
  <c r="E106" i="5"/>
  <c r="E107" i="5" s="1"/>
  <c r="E101" i="5"/>
  <c r="E104" i="5" s="1"/>
  <c r="E98" i="5"/>
  <c r="E93" i="5"/>
  <c r="E86" i="5"/>
  <c r="E73" i="5"/>
  <c r="E71" i="5"/>
  <c r="E69" i="5"/>
  <c r="E60" i="5"/>
  <c r="E56" i="5"/>
  <c r="E54" i="5"/>
  <c r="E52" i="5"/>
  <c r="E48" i="5"/>
  <c r="E45" i="5"/>
  <c r="E43" i="5"/>
  <c r="E37" i="5"/>
  <c r="E35" i="5"/>
  <c r="E31" i="5"/>
  <c r="E32" i="5" s="1"/>
  <c r="E29" i="5"/>
  <c r="E25" i="5"/>
  <c r="E26" i="5" s="1"/>
  <c r="E20" i="5"/>
  <c r="E18" i="5"/>
  <c r="E16" i="5"/>
  <c r="E15" i="5"/>
  <c r="E11" i="5"/>
  <c r="E12" i="5" s="1"/>
  <c r="E21" i="5" l="1"/>
  <c r="F33" i="5" s="1"/>
  <c r="F136" i="5"/>
  <c r="E115" i="5"/>
  <c r="F116" i="5" s="1"/>
  <c r="E57" i="5"/>
  <c r="E46" i="5"/>
  <c r="E99" i="5"/>
  <c r="F108" i="5" l="1"/>
  <c r="F138" i="5" s="1"/>
</calcChain>
</file>

<file path=xl/sharedStrings.xml><?xml version="1.0" encoding="utf-8"?>
<sst xmlns="http://schemas.openxmlformats.org/spreadsheetml/2006/main" count="198" uniqueCount="192">
  <si>
    <t>Aplicació</t>
  </si>
  <si>
    <t>Denominació de l'aplicació</t>
  </si>
  <si>
    <t>1000001</t>
  </si>
  <si>
    <t>Retribucions bàsiques</t>
  </si>
  <si>
    <t>Retribucions complementàries</t>
  </si>
  <si>
    <t>1100001</t>
  </si>
  <si>
    <t>1100002</t>
  </si>
  <si>
    <t>1200001</t>
  </si>
  <si>
    <t>1210001</t>
  </si>
  <si>
    <t>1300001</t>
  </si>
  <si>
    <t>1300002</t>
  </si>
  <si>
    <t>1300003</t>
  </si>
  <si>
    <t>Altres remuneracions</t>
  </si>
  <si>
    <t>1600001</t>
  </si>
  <si>
    <t>Seguretat Social</t>
  </si>
  <si>
    <t>1720001</t>
  </si>
  <si>
    <t>Prestacions complementàries</t>
  </si>
  <si>
    <t>2000002</t>
  </si>
  <si>
    <t>Altres lloguers i cànons de terrenys, béns natural s, edificis i altres construccions</t>
  </si>
  <si>
    <t>2010001</t>
  </si>
  <si>
    <t>Lloguers i cànons de material de transport</t>
  </si>
  <si>
    <t>2020001</t>
  </si>
  <si>
    <t>Lloguers i cànons d'equips per a procés de dades</t>
  </si>
  <si>
    <t>2020002</t>
  </si>
  <si>
    <t>Lloguers d'equips de reprografia i fotocopiadores</t>
  </si>
  <si>
    <t>2030001</t>
  </si>
  <si>
    <t>Lloguers i cànons d'altre immobilitzat material</t>
  </si>
  <si>
    <t>2040001</t>
  </si>
  <si>
    <t>Altres lloguers i cànons</t>
  </si>
  <si>
    <t>2100001</t>
  </si>
  <si>
    <t>Conservació, reparació i manteniment terrenys, bén s naturals, edificis i altres constr.</t>
  </si>
  <si>
    <t>2120001</t>
  </si>
  <si>
    <t>Conservació, reparació i manteniment d'equips per a procés de dades</t>
  </si>
  <si>
    <t>2120002</t>
  </si>
  <si>
    <t>Conservació, reparació i manteniment d'equips de r eprografia i fotocopiadores</t>
  </si>
  <si>
    <t>2120003</t>
  </si>
  <si>
    <t>Manteniment d'aplicacions informàtiques</t>
  </si>
  <si>
    <t>2130001</t>
  </si>
  <si>
    <t>Conservació, reparació i manteniment d'altre immob ilitzat material</t>
  </si>
  <si>
    <t>2140001</t>
  </si>
  <si>
    <t>Altres despeses de conservació, reparació i manten iment</t>
  </si>
  <si>
    <t>2200001</t>
  </si>
  <si>
    <t>Material ordinari no inventariable</t>
  </si>
  <si>
    <t>2200002</t>
  </si>
  <si>
    <t>Premsa, revistes, llibres i altres publicacions</t>
  </si>
  <si>
    <t>2210001</t>
  </si>
  <si>
    <t>Aigua i energia</t>
  </si>
  <si>
    <t>2210002</t>
  </si>
  <si>
    <t>Combustible per a mitjans de transport</t>
  </si>
  <si>
    <t>2210003</t>
  </si>
  <si>
    <t>Vestuari</t>
  </si>
  <si>
    <t>2210089</t>
  </si>
  <si>
    <t>Altres subministraments</t>
  </si>
  <si>
    <t>2220001</t>
  </si>
  <si>
    <t>Despeses postals, missatgeria i altres similars</t>
  </si>
  <si>
    <t>2230001</t>
  </si>
  <si>
    <t>Transports</t>
  </si>
  <si>
    <t>2240001</t>
  </si>
  <si>
    <t>Despeses d'assegurances</t>
  </si>
  <si>
    <t>2250001</t>
  </si>
  <si>
    <t>2260002</t>
  </si>
  <si>
    <t>Atencions protocol·làries i representatives</t>
  </si>
  <si>
    <t>2260089</t>
  </si>
  <si>
    <t>Altres despeses diverses</t>
  </si>
  <si>
    <t>2260003</t>
  </si>
  <si>
    <t>Publicitat, difusió i campanyes institucionals</t>
  </si>
  <si>
    <t>2260004</t>
  </si>
  <si>
    <t>Jurídics i contenciosos</t>
  </si>
  <si>
    <t>2260005</t>
  </si>
  <si>
    <t>Organització de reunions i conferències</t>
  </si>
  <si>
    <t>2260006</t>
  </si>
  <si>
    <t>Oposicions i proves selectives</t>
  </si>
  <si>
    <t>2260007</t>
  </si>
  <si>
    <t>Publicacions i edictes als diaris oficials</t>
  </si>
  <si>
    <t>2260010</t>
  </si>
  <si>
    <t>Premis</t>
  </si>
  <si>
    <t>2260011</t>
  </si>
  <si>
    <t>Formació dels empleats públics</t>
  </si>
  <si>
    <t>2260001</t>
  </si>
  <si>
    <t>2270002</t>
  </si>
  <si>
    <t>Seguretat</t>
  </si>
  <si>
    <t>2270008</t>
  </si>
  <si>
    <t>Intèrprets i traductors</t>
  </si>
  <si>
    <t>2270001</t>
  </si>
  <si>
    <t>Neteja i sanejament</t>
  </si>
  <si>
    <t>2270005</t>
  </si>
  <si>
    <t>Estudis i dictàmens</t>
  </si>
  <si>
    <t>2270089</t>
  </si>
  <si>
    <t>Altres treballs realitzats per persones físiques o  jurídiques</t>
  </si>
  <si>
    <t>2280002</t>
  </si>
  <si>
    <t>Serveis informàtics realitzats per altres entitats</t>
  </si>
  <si>
    <t>2280003</t>
  </si>
  <si>
    <t>solucions TIC CTTI - Serveis recurrents</t>
  </si>
  <si>
    <t>2280004</t>
  </si>
  <si>
    <t>Solucions TIC CTTI - Evolutius recurrents</t>
  </si>
  <si>
    <t>2280005</t>
  </si>
  <si>
    <t>Solucions TIC CTTI - Projectes sota demanda</t>
  </si>
  <si>
    <t>2300001</t>
  </si>
  <si>
    <t>Dietes, locomoció i trasllats</t>
  </si>
  <si>
    <t>2400001</t>
  </si>
  <si>
    <t>Despeses de publicacions</t>
  </si>
  <si>
    <t>4810001</t>
  </si>
  <si>
    <t>A fundacions</t>
  </si>
  <si>
    <t>4820001</t>
  </si>
  <si>
    <t>A altres institucions sense fi de lucre i a altres  ens corporatius</t>
  </si>
  <si>
    <t>4830001</t>
  </si>
  <si>
    <t>6100001</t>
  </si>
  <si>
    <t>Inversions en edificis i altres construccions per  compte propi</t>
  </si>
  <si>
    <t>6200001</t>
  </si>
  <si>
    <t>Inversions en maquinària i utillatge</t>
  </si>
  <si>
    <t>6400001</t>
  </si>
  <si>
    <t>Inversions en mobiliari i estris per compte propi</t>
  </si>
  <si>
    <t>6500001</t>
  </si>
  <si>
    <t>Inversions en equips de procés de dades</t>
  </si>
  <si>
    <t>6800001</t>
  </si>
  <si>
    <t>Inversions en immobilitzat intangible</t>
  </si>
  <si>
    <t>6800005</t>
  </si>
  <si>
    <t>Desenvolupament de sistemes d'informació</t>
  </si>
  <si>
    <t>ARTICLE 11 PERSONAL EVENTUAL</t>
  </si>
  <si>
    <t>ARTICLE 10 ALTS CÀRRECS</t>
  </si>
  <si>
    <t>CONCEPTE 100 Alts càrrecs</t>
  </si>
  <si>
    <t>CONCEPTE 110 Personal Eventual</t>
  </si>
  <si>
    <t>CONCEPTE 120 Retribucions bàsiques</t>
  </si>
  <si>
    <t>CONCEPTE 121 Retribucions complementàries</t>
  </si>
  <si>
    <t>CONCEPTE 130 Personal laboral</t>
  </si>
  <si>
    <t>ARTICLE 13 PERSONAL LABORAL</t>
  </si>
  <si>
    <t>CONCEPTE 160 Quotes socials</t>
  </si>
  <si>
    <t>ARTICLE 16 ASSEGURANCES I COTITZACIONS SOCIALS</t>
  </si>
  <si>
    <t>CONCEPTE 172 Altres prestacions socials</t>
  </si>
  <si>
    <t>CAPÍTOL 1 REMUNERACIONS DEL PERSONAL</t>
  </si>
  <si>
    <t>ARTICLE 17 PENSIONS I ALTRES PRESTACIONS SOCIALS</t>
  </si>
  <si>
    <t>CONCEPTE 200 Lloguers i cànons terrenys , béns naturals, edif.i</t>
  </si>
  <si>
    <t>CONCEPTE 201 Lloguers i cànons de material de transport</t>
  </si>
  <si>
    <t>CONCEPTE 202 Lloguers i cànons equips proc.dad., progr. i repr.</t>
  </si>
  <si>
    <t>CONCEPTE Lloguers i cànons d'altre immobilitzat material</t>
  </si>
  <si>
    <t>CONCEPTE 204 Altres lloguers i cànons</t>
  </si>
  <si>
    <t>ARTICLE 20 LLOGUERS I CÀNONS</t>
  </si>
  <si>
    <t>CONCEPTE 210 Conservació, reparació i mant. terrenys, bén natur</t>
  </si>
  <si>
    <t>CONCEPTE 212 Cons.repar.mant. equips proc.dades, progr. i repr.</t>
  </si>
  <si>
    <t>CONCEPTE 213 Conser., reparació i manteniment al. immob. mate.</t>
  </si>
  <si>
    <t>CONCEPTE 214 Al. despeses conservació, reparació i manteniment</t>
  </si>
  <si>
    <t>ARTICLE 21 CONSERVACIÓ I REPARACIÓ</t>
  </si>
  <si>
    <t>CONCEPTE 220 Material d'oficina</t>
  </si>
  <si>
    <t>CONCEPTE 221 Subministraments</t>
  </si>
  <si>
    <t>CONCEPTE 222 Comunicacions</t>
  </si>
  <si>
    <t>CONCEPTE 223 Transports</t>
  </si>
  <si>
    <t>CONCEPTE 224 Despeses d'assegurances</t>
  </si>
  <si>
    <t>CONCEPTE 225 Tributs</t>
  </si>
  <si>
    <t>Exposicions, certàmens i altres activitats de promoció</t>
  </si>
  <si>
    <t>CONCEPTE 226 Despeses diverses</t>
  </si>
  <si>
    <t>CONCEPTE 227 Treballs realitzats per persones físiq. o jurídiq.</t>
  </si>
  <si>
    <t>CONCEPTE 228 Serveis informàtics</t>
  </si>
  <si>
    <t>ARTICLE 22 MATERIAL, SUBMINISTRAMENTS I ALTRES</t>
  </si>
  <si>
    <t>CONCEPTE 230 Dietes, locomoció i trasllats</t>
  </si>
  <si>
    <t>ARTICLE 23 INDEMNITZACIONS PER RAÓ DEL SERVEI</t>
  </si>
  <si>
    <t>CONCEPTE 240 Despeses de publicacions</t>
  </si>
  <si>
    <t>ARTICLE 24 DESPESES DE PUBLICACIONS</t>
  </si>
  <si>
    <t>CAPÍTOL 2 DESPESES CORRENTS DE BÉNS I SERVEIS</t>
  </si>
  <si>
    <t>CONCEPTE 481 A fundacions</t>
  </si>
  <si>
    <t>CONCEPTE 482 A altr.instit. sense fi de lucre i altr. ens corp.</t>
  </si>
  <si>
    <t>CONCEPTE 483 Premis</t>
  </si>
  <si>
    <t>ARTICLE 48 A FAMÍLIES, INST.SENSE FI LUCRE I ALTRES ENS CORP.</t>
  </si>
  <si>
    <t>CAPÍTOL 4 TRANSFERÈNCIES CORRENTS</t>
  </si>
  <si>
    <t>CONCEPTE 610 Inversions en edificis i altres construccions</t>
  </si>
  <si>
    <t>ARTICLE 61 INVERSIONS EN EDIFICIS I ALTRES CONSTRUCCIONS</t>
  </si>
  <si>
    <t>CONCEPTE 620 Inversions maquinària, instalꞏlacions i utillatge</t>
  </si>
  <si>
    <t>ARTICLE 62 INVERS. EN MAQUINÀRIA INSTALꞏLACIONS I UTILLATGE</t>
  </si>
  <si>
    <t>CONCEPTE 640 Inversions en mobiliari i estris</t>
  </si>
  <si>
    <t>ARTICLE 64 INVERSIONS EN MOBILIARI I ESTRIS</t>
  </si>
  <si>
    <t>CONCEPTE 650 Invers. equips de procés dades i telecomunicacions</t>
  </si>
  <si>
    <t>ARTICLE 65 INVERSIONS EN EQUIPS DE PROCÉS DADES I TELECOM.</t>
  </si>
  <si>
    <t>CONCEPTE 670 Inversions en altre immobilitzat material</t>
  </si>
  <si>
    <t>ARTICLE 67 INVERSIONS EN ALTRE IMMOBILITZAT MATERIAL</t>
  </si>
  <si>
    <t>CONCEPTE 680 Inversions en immobilitzat intangible</t>
  </si>
  <si>
    <t>ARTICLE 68 INVERSIONS EN IMMOBILITZAT INTANGIBLE</t>
  </si>
  <si>
    <t>CAPÍTOL 6 INVERSIONS REALS</t>
  </si>
  <si>
    <t>Subtotals i Totals</t>
  </si>
  <si>
    <t>Imports aplicació</t>
  </si>
  <si>
    <t>Imports per concepte i article</t>
  </si>
  <si>
    <t>Imports en Euros</t>
  </si>
  <si>
    <t>ARTICLE 12 PERSONAL FUNCIONARI</t>
  </si>
  <si>
    <t>Lloguers i cànons de programari</t>
  </si>
  <si>
    <t>Tributs locals i altres despeses</t>
  </si>
  <si>
    <t>Despeses per serveis bancaris</t>
  </si>
  <si>
    <t>Funcionament de consells i òrgan col·legiats</t>
  </si>
  <si>
    <t>Treballs tècnics</t>
  </si>
  <si>
    <t>Altre immobilitzat material</t>
  </si>
  <si>
    <r>
      <t xml:space="preserve">PRESSUPOST DE L'OFICINA ANTIFRAU DE CATALUNYA ANY 2023 </t>
    </r>
    <r>
      <rPr>
        <b/>
        <vertAlign val="superscript"/>
        <sz val="12"/>
        <color indexed="8"/>
        <rFont val="Aribau Grotesk Offc"/>
      </rPr>
      <t>(*)</t>
    </r>
  </si>
  <si>
    <t>Ajuts al menjar</t>
  </si>
  <si>
    <t>CONCEPTE 232 Ajuts al menjar</t>
  </si>
  <si>
    <r>
      <t xml:space="preserve">(*) </t>
    </r>
    <r>
      <rPr>
        <sz val="11"/>
        <color indexed="8"/>
        <rFont val="Aribau Grotesk Offc"/>
      </rPr>
      <t>Llei 2/2023, del 16 de març, de pressupostos de la Generalitat de Catalunya per al 2023</t>
    </r>
  </si>
  <si>
    <t>PRESSUPOST TOTAL OFICINA ANTIFRAU DE CATALUNYA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</si>
</sst>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</font>
    <font>
      <sz val="10"/>
      <color indexed="8"/>
      <name val="Aribau Grotesk Offc"/>
    </font>
    <font>
      <sz val="11"/>
      <color indexed="8"/>
      <name val="Aribau Grotesk Offc"/>
    </font>
    <font>
      <i/>
      <sz val="11"/>
      <color indexed="8"/>
      <name val="Aribau Grotesk Offc"/>
    </font>
    <font>
      <i/>
      <sz val="10"/>
      <color indexed="8"/>
      <name val="Aribau Grotesk Offc"/>
    </font>
    <font>
      <b/>
      <sz val="11"/>
      <color indexed="8"/>
      <name val="Aribau Grotesk Offc"/>
    </font>
    <font>
      <b/>
      <sz val="10"/>
      <color indexed="8"/>
      <name val="Aribau Grotesk Offc"/>
    </font>
    <font>
      <i/>
      <sz val="9"/>
      <color indexed="8"/>
      <name val="Aribau Grotesk Offc"/>
    </font>
    <font>
      <b/>
      <sz val="12"/>
      <color indexed="8"/>
      <name val="Aribau Grotesk Offc"/>
    </font>
    <font>
      <b/>
      <vertAlign val="superscript"/>
      <sz val="12"/>
      <color indexed="8"/>
      <name val="Aribau Grotesk Offc"/>
    </font>
    <font>
      <vertAlign val="superscript"/>
      <sz val="11"/>
      <color indexed="8"/>
      <name val="Aribau Grotesk Offc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indent="3"/>
    </xf>
    <xf numFmtId="0" fontId="5" fillId="0" borderId="0" xfId="0" applyFont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 indent="2"/>
    </xf>
    <xf numFmtId="4" fontId="3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 indent="4"/>
    </xf>
    <xf numFmtId="4" fontId="5" fillId="0" borderId="1" xfId="0" applyNumberFormat="1" applyFont="1" applyBorder="1" applyAlignment="1">
      <alignment horizontal="right" wrapText="1"/>
    </xf>
    <xf numFmtId="0" fontId="6" fillId="0" borderId="1" xfId="0" applyFont="1" applyBorder="1"/>
    <xf numFmtId="0" fontId="3" fillId="0" borderId="1" xfId="0" applyFont="1" applyBorder="1" applyAlignment="1">
      <alignment horizontal="left" wrapText="1" indent="3"/>
    </xf>
    <xf numFmtId="4" fontId="5" fillId="0" borderId="1" xfId="0" applyNumberFormat="1" applyFont="1" applyBorder="1" applyAlignment="1">
      <alignment horizontal="left" wrapText="1" indent="4"/>
    </xf>
    <xf numFmtId="0" fontId="6" fillId="0" borderId="1" xfId="0" applyFont="1" applyBorder="1" applyAlignment="1">
      <alignment horizontal="left" indent="4"/>
    </xf>
    <xf numFmtId="0" fontId="2" fillId="0" borderId="1" xfId="0" applyFont="1" applyBorder="1" applyAlignment="1">
      <alignment horizontal="left" wrapText="1" indent="3"/>
    </xf>
    <xf numFmtId="0" fontId="5" fillId="0" borderId="1" xfId="0" applyFont="1" applyBorder="1" applyAlignment="1">
      <alignment horizontal="left" wrapText="1" indent="6"/>
    </xf>
    <xf numFmtId="4" fontId="3" fillId="0" borderId="1" xfId="0" applyNumberFormat="1" applyFont="1" applyBorder="1" applyAlignment="1">
      <alignment horizontal="left" wrapText="1" indent="3"/>
    </xf>
    <xf numFmtId="0" fontId="4" fillId="0" borderId="1" xfId="0" applyFont="1" applyBorder="1" applyAlignment="1">
      <alignment horizontal="left" indent="3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 applyAlignment="1">
      <alignment horizontal="right" wrapText="1"/>
    </xf>
    <xf numFmtId="0" fontId="1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5" fillId="0" borderId="1" xfId="0" applyFont="1" applyBorder="1" applyAlignment="1">
      <alignment horizontal="left" indent="4"/>
    </xf>
    <xf numFmtId="4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/>
    <xf numFmtId="0" fontId="3" fillId="0" borderId="1" xfId="0" applyFont="1" applyBorder="1" applyAlignment="1">
      <alignment horizontal="left" indent="3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</xdr:row>
      <xdr:rowOff>76200</xdr:rowOff>
    </xdr:from>
    <xdr:to>
      <xdr:col>2</xdr:col>
      <xdr:colOff>1082040</xdr:colOff>
      <xdr:row>4</xdr:row>
      <xdr:rowOff>91440</xdr:rowOff>
    </xdr:to>
    <xdr:pic>
      <xdr:nvPicPr>
        <xdr:cNvPr id="5127" name="Imatge 1" descr="OA-Marca-Signatura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51460"/>
          <a:ext cx="1828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F141"/>
  <sheetViews>
    <sheetView tabSelected="1" workbookViewId="0">
      <selection activeCell="C1" sqref="C1"/>
    </sheetView>
  </sheetViews>
  <sheetFormatPr defaultColWidth="8.85546875" defaultRowHeight="13.5" x14ac:dyDescent="0.25"/>
  <cols>
    <col min="1" max="1" width="5.28515625" style="1" customWidth="1"/>
    <col min="2" max="2" width="11.5703125" style="1" customWidth="1"/>
    <col min="3" max="3" width="87.140625" style="1" customWidth="1"/>
    <col min="4" max="4" width="19.140625" style="1" customWidth="1"/>
    <col min="5" max="5" width="19.140625" style="35" customWidth="1"/>
    <col min="6" max="6" width="19.140625" style="1" customWidth="1"/>
    <col min="7" max="16384" width="8.85546875" style="1"/>
  </cols>
  <sheetData>
    <row r="6" spans="2:6" ht="18.75" x14ac:dyDescent="0.3">
      <c r="B6" s="40" t="s">
        <v>187</v>
      </c>
      <c r="C6" s="40"/>
      <c r="D6" s="40"/>
      <c r="E6" s="40"/>
      <c r="F6" s="40"/>
    </row>
    <row r="8" spans="2:6" x14ac:dyDescent="0.25">
      <c r="F8" s="4" t="s">
        <v>179</v>
      </c>
    </row>
    <row r="9" spans="2:6" s="6" customFormat="1" ht="31.15" customHeight="1" x14ac:dyDescent="0.2">
      <c r="B9" s="30" t="s">
        <v>0</v>
      </c>
      <c r="C9" s="31" t="s">
        <v>1</v>
      </c>
      <c r="D9" s="32" t="s">
        <v>177</v>
      </c>
      <c r="E9" s="32" t="s">
        <v>178</v>
      </c>
      <c r="F9" s="32" t="s">
        <v>176</v>
      </c>
    </row>
    <row r="10" spans="2:6" ht="15" customHeight="1" x14ac:dyDescent="0.25">
      <c r="B10" s="27" t="s">
        <v>2</v>
      </c>
      <c r="C10" s="27" t="s">
        <v>3</v>
      </c>
      <c r="D10" s="28">
        <v>544973.52</v>
      </c>
      <c r="E10" s="36"/>
      <c r="F10" s="29"/>
    </row>
    <row r="11" spans="2:6" s="2" customFormat="1" ht="15" customHeight="1" x14ac:dyDescent="0.25">
      <c r="B11" s="12"/>
      <c r="C11" s="13" t="s">
        <v>120</v>
      </c>
      <c r="D11" s="14"/>
      <c r="E11" s="41">
        <f>SUM(D10:D10)</f>
        <v>544973.52</v>
      </c>
      <c r="F11" s="42"/>
    </row>
    <row r="12" spans="2:6" s="3" customFormat="1" ht="15" customHeight="1" x14ac:dyDescent="0.25">
      <c r="B12" s="16"/>
      <c r="C12" s="17" t="s">
        <v>119</v>
      </c>
      <c r="D12" s="18"/>
      <c r="E12" s="43">
        <f>SUM(E11)</f>
        <v>544973.52</v>
      </c>
      <c r="F12" s="44"/>
    </row>
    <row r="13" spans="2:6" ht="15" customHeight="1" x14ac:dyDescent="0.25">
      <c r="B13" s="9" t="s">
        <v>5</v>
      </c>
      <c r="C13" s="9" t="s">
        <v>3</v>
      </c>
      <c r="D13" s="10">
        <v>95612.86</v>
      </c>
      <c r="E13" s="45"/>
      <c r="F13" s="46"/>
    </row>
    <row r="14" spans="2:6" ht="15" customHeight="1" x14ac:dyDescent="0.25">
      <c r="B14" s="9" t="s">
        <v>6</v>
      </c>
      <c r="C14" s="9" t="s">
        <v>4</v>
      </c>
      <c r="D14" s="10">
        <v>5937.8</v>
      </c>
      <c r="E14" s="45"/>
      <c r="F14" s="46"/>
    </row>
    <row r="15" spans="2:6" s="2" customFormat="1" ht="15" customHeight="1" x14ac:dyDescent="0.25">
      <c r="B15" s="12"/>
      <c r="C15" s="20" t="s">
        <v>121</v>
      </c>
      <c r="D15" s="14"/>
      <c r="E15" s="41">
        <f>SUM(D13+D14)</f>
        <v>101550.66</v>
      </c>
      <c r="F15" s="42"/>
    </row>
    <row r="16" spans="2:6" s="5" customFormat="1" ht="15" customHeight="1" x14ac:dyDescent="0.25">
      <c r="B16" s="17"/>
      <c r="C16" s="17" t="s">
        <v>118</v>
      </c>
      <c r="D16" s="21"/>
      <c r="E16" s="43">
        <f>D13+D14</f>
        <v>101550.66</v>
      </c>
      <c r="F16" s="47"/>
    </row>
    <row r="17" spans="2:6" ht="15" customHeight="1" x14ac:dyDescent="0.25">
      <c r="B17" s="9" t="s">
        <v>7</v>
      </c>
      <c r="C17" s="9" t="s">
        <v>3</v>
      </c>
      <c r="D17" s="10">
        <v>2657756.7799999998</v>
      </c>
      <c r="E17" s="45"/>
      <c r="F17" s="46"/>
    </row>
    <row r="18" spans="2:6" s="2" customFormat="1" ht="15" customHeight="1" x14ac:dyDescent="0.25">
      <c r="B18" s="12"/>
      <c r="C18" s="20" t="s">
        <v>122</v>
      </c>
      <c r="D18" s="14"/>
      <c r="E18" s="41">
        <f>D17</f>
        <v>2657756.7799999998</v>
      </c>
      <c r="F18" s="42"/>
    </row>
    <row r="19" spans="2:6" ht="15" customHeight="1" x14ac:dyDescent="0.25">
      <c r="B19" s="9" t="s">
        <v>8</v>
      </c>
      <c r="C19" s="9" t="s">
        <v>4</v>
      </c>
      <c r="D19" s="10">
        <v>152425.48000000001</v>
      </c>
      <c r="E19" s="45"/>
      <c r="F19" s="46"/>
    </row>
    <row r="20" spans="2:6" ht="18" customHeight="1" x14ac:dyDescent="0.25">
      <c r="B20" s="9"/>
      <c r="C20" s="23" t="s">
        <v>123</v>
      </c>
      <c r="D20" s="10"/>
      <c r="E20" s="48">
        <f>D19</f>
        <v>152425.48000000001</v>
      </c>
      <c r="F20" s="46"/>
    </row>
    <row r="21" spans="2:6" s="5" customFormat="1" ht="15" customHeight="1" x14ac:dyDescent="0.25">
      <c r="B21" s="17"/>
      <c r="C21" s="17" t="s">
        <v>180</v>
      </c>
      <c r="D21" s="21"/>
      <c r="E21" s="43">
        <f>E18+E20</f>
        <v>2810182.26</v>
      </c>
      <c r="F21" s="47"/>
    </row>
    <row r="22" spans="2:6" ht="15" customHeight="1" x14ac:dyDescent="0.25">
      <c r="B22" s="9" t="s">
        <v>9</v>
      </c>
      <c r="C22" s="9" t="s">
        <v>3</v>
      </c>
      <c r="D22" s="10">
        <v>1294963.3999999999</v>
      </c>
      <c r="E22" s="45"/>
      <c r="F22" s="46"/>
    </row>
    <row r="23" spans="2:6" ht="15" customHeight="1" x14ac:dyDescent="0.25">
      <c r="B23" s="9" t="s">
        <v>10</v>
      </c>
      <c r="C23" s="9" t="s">
        <v>4</v>
      </c>
      <c r="D23" s="10">
        <v>93619.19</v>
      </c>
      <c r="E23" s="45"/>
      <c r="F23" s="46"/>
    </row>
    <row r="24" spans="2:6" ht="15" customHeight="1" x14ac:dyDescent="0.25">
      <c r="B24" s="9" t="s">
        <v>11</v>
      </c>
      <c r="C24" s="9" t="s">
        <v>12</v>
      </c>
      <c r="D24" s="10">
        <v>10000</v>
      </c>
      <c r="E24" s="45"/>
      <c r="F24" s="46"/>
    </row>
    <row r="25" spans="2:6" ht="15" customHeight="1" x14ac:dyDescent="0.25">
      <c r="B25" s="9"/>
      <c r="C25" s="23" t="s">
        <v>124</v>
      </c>
      <c r="D25" s="10"/>
      <c r="E25" s="48">
        <f>D22+D23+D24</f>
        <v>1398582.5899999999</v>
      </c>
      <c r="F25" s="46"/>
    </row>
    <row r="26" spans="2:6" s="5" customFormat="1" ht="15" customHeight="1" x14ac:dyDescent="0.25">
      <c r="B26" s="17"/>
      <c r="C26" s="17" t="s">
        <v>125</v>
      </c>
      <c r="D26" s="21"/>
      <c r="E26" s="43">
        <f>E25</f>
        <v>1398582.5899999999</v>
      </c>
      <c r="F26" s="47"/>
    </row>
    <row r="27" spans="2:6" ht="15" customHeight="1" x14ac:dyDescent="0.25">
      <c r="B27" s="9" t="s">
        <v>13</v>
      </c>
      <c r="C27" s="9" t="s">
        <v>14</v>
      </c>
      <c r="D27" s="10">
        <v>834422.2</v>
      </c>
      <c r="E27" s="45"/>
      <c r="F27" s="46"/>
    </row>
    <row r="28" spans="2:6" ht="15" customHeight="1" x14ac:dyDescent="0.25">
      <c r="B28" s="9"/>
      <c r="C28" s="23" t="s">
        <v>126</v>
      </c>
      <c r="D28" s="10"/>
      <c r="E28" s="48">
        <f>D27</f>
        <v>834422.2</v>
      </c>
      <c r="F28" s="46"/>
    </row>
    <row r="29" spans="2:6" s="5" customFormat="1" ht="15" customHeight="1" x14ac:dyDescent="0.25">
      <c r="B29" s="17"/>
      <c r="C29" s="17" t="s">
        <v>127</v>
      </c>
      <c r="D29" s="21"/>
      <c r="E29" s="43">
        <f>E28</f>
        <v>834422.2</v>
      </c>
      <c r="F29" s="47"/>
    </row>
    <row r="30" spans="2:6" ht="15" customHeight="1" x14ac:dyDescent="0.25">
      <c r="B30" s="9" t="s">
        <v>15</v>
      </c>
      <c r="C30" s="9" t="s">
        <v>16</v>
      </c>
      <c r="D30" s="10">
        <v>3400</v>
      </c>
      <c r="E30" s="45"/>
      <c r="F30" s="46"/>
    </row>
    <row r="31" spans="2:6" ht="15" customHeight="1" x14ac:dyDescent="0.25">
      <c r="B31" s="9"/>
      <c r="C31" s="23" t="s">
        <v>128</v>
      </c>
      <c r="D31" s="10"/>
      <c r="E31" s="48">
        <f>D30</f>
        <v>3400</v>
      </c>
      <c r="F31" s="46"/>
    </row>
    <row r="32" spans="2:6" s="5" customFormat="1" ht="15" customHeight="1" x14ac:dyDescent="0.25">
      <c r="B32" s="17"/>
      <c r="C32" s="17" t="s">
        <v>130</v>
      </c>
      <c r="D32" s="21"/>
      <c r="E32" s="43">
        <f>E31</f>
        <v>3400</v>
      </c>
      <c r="F32" s="47"/>
    </row>
    <row r="33" spans="2:6" s="3" customFormat="1" ht="15" customHeight="1" x14ac:dyDescent="0.25">
      <c r="B33" s="16"/>
      <c r="C33" s="24" t="s">
        <v>129</v>
      </c>
      <c r="D33" s="18"/>
      <c r="E33" s="49"/>
      <c r="F33" s="50">
        <f>E12+E16+E21+E26+E29+E32</f>
        <v>5693111.2299999995</v>
      </c>
    </row>
    <row r="34" spans="2:6" ht="15" customHeight="1" x14ac:dyDescent="0.25">
      <c r="B34" s="9" t="s">
        <v>17</v>
      </c>
      <c r="C34" s="9" t="s">
        <v>18</v>
      </c>
      <c r="D34" s="10">
        <v>150000</v>
      </c>
      <c r="E34" s="37"/>
      <c r="F34" s="11"/>
    </row>
    <row r="35" spans="2:6" s="2" customFormat="1" ht="15" customHeight="1" x14ac:dyDescent="0.25">
      <c r="B35" s="12"/>
      <c r="C35" s="20" t="s">
        <v>131</v>
      </c>
      <c r="D35" s="14"/>
      <c r="E35" s="41">
        <f>D34</f>
        <v>150000</v>
      </c>
      <c r="F35" s="15"/>
    </row>
    <row r="36" spans="2:6" ht="15" customHeight="1" x14ac:dyDescent="0.25">
      <c r="B36" s="9" t="s">
        <v>19</v>
      </c>
      <c r="C36" s="9" t="s">
        <v>20</v>
      </c>
      <c r="D36" s="10">
        <v>10292</v>
      </c>
      <c r="E36" s="45"/>
      <c r="F36" s="11"/>
    </row>
    <row r="37" spans="2:6" s="2" customFormat="1" ht="15" customHeight="1" x14ac:dyDescent="0.25">
      <c r="B37" s="12"/>
      <c r="C37" s="20" t="s">
        <v>132</v>
      </c>
      <c r="D37" s="14"/>
      <c r="E37" s="41">
        <f>D36</f>
        <v>10292</v>
      </c>
      <c r="F37" s="15"/>
    </row>
    <row r="38" spans="2:6" ht="15" customHeight="1" x14ac:dyDescent="0.25">
      <c r="B38" s="9" t="s">
        <v>21</v>
      </c>
      <c r="C38" s="9" t="s">
        <v>22</v>
      </c>
      <c r="D38" s="10">
        <v>40000</v>
      </c>
      <c r="E38" s="45"/>
      <c r="F38" s="11"/>
    </row>
    <row r="39" spans="2:6" ht="15" customHeight="1" x14ac:dyDescent="0.25">
      <c r="B39" s="9" t="s">
        <v>23</v>
      </c>
      <c r="C39" s="9" t="s">
        <v>24</v>
      </c>
      <c r="D39" s="10">
        <v>35000</v>
      </c>
      <c r="E39" s="45"/>
      <c r="F39" s="11"/>
    </row>
    <row r="40" spans="2:6" ht="15" customHeight="1" x14ac:dyDescent="0.25">
      <c r="B40" s="39">
        <v>2020003</v>
      </c>
      <c r="C40" s="9" t="s">
        <v>181</v>
      </c>
      <c r="D40" s="10">
        <v>5000</v>
      </c>
      <c r="E40" s="45"/>
      <c r="F40" s="11"/>
    </row>
    <row r="41" spans="2:6" s="2" customFormat="1" ht="15" customHeight="1" x14ac:dyDescent="0.25">
      <c r="B41" s="12"/>
      <c r="C41" s="20" t="s">
        <v>133</v>
      </c>
      <c r="D41" s="14"/>
      <c r="E41" s="41">
        <f>D38+D39+D40</f>
        <v>80000</v>
      </c>
      <c r="F41" s="15"/>
    </row>
    <row r="42" spans="2:6" ht="15" customHeight="1" x14ac:dyDescent="0.25">
      <c r="B42" s="9" t="s">
        <v>25</v>
      </c>
      <c r="C42" s="9" t="s">
        <v>26</v>
      </c>
      <c r="D42" s="10">
        <v>1000</v>
      </c>
      <c r="E42" s="45"/>
      <c r="F42" s="11"/>
    </row>
    <row r="43" spans="2:6" ht="15" customHeight="1" x14ac:dyDescent="0.25">
      <c r="B43" s="9"/>
      <c r="C43" s="9" t="s">
        <v>134</v>
      </c>
      <c r="D43" s="10"/>
      <c r="E43" s="48">
        <f>D42</f>
        <v>1000</v>
      </c>
      <c r="F43" s="11"/>
    </row>
    <row r="44" spans="2:6" ht="15" customHeight="1" x14ac:dyDescent="0.25">
      <c r="B44" s="9" t="s">
        <v>27</v>
      </c>
      <c r="C44" s="9" t="s">
        <v>28</v>
      </c>
      <c r="D44" s="10">
        <v>1000</v>
      </c>
      <c r="E44" s="45"/>
      <c r="F44" s="11"/>
    </row>
    <row r="45" spans="2:6" s="2" customFormat="1" ht="15" customHeight="1" x14ac:dyDescent="0.25">
      <c r="B45" s="12"/>
      <c r="C45" s="20" t="s">
        <v>135</v>
      </c>
      <c r="D45" s="14"/>
      <c r="E45" s="41">
        <f>D44</f>
        <v>1000</v>
      </c>
      <c r="F45" s="15"/>
    </row>
    <row r="46" spans="2:6" s="3" customFormat="1" ht="15" customHeight="1" x14ac:dyDescent="0.25">
      <c r="B46" s="16"/>
      <c r="C46" s="17" t="s">
        <v>136</v>
      </c>
      <c r="D46" s="18"/>
      <c r="E46" s="43">
        <f>E35+E37+E41+E43+E45</f>
        <v>242292</v>
      </c>
      <c r="F46" s="19"/>
    </row>
    <row r="47" spans="2:6" ht="15" customHeight="1" x14ac:dyDescent="0.25">
      <c r="B47" s="9" t="s">
        <v>29</v>
      </c>
      <c r="C47" s="9" t="s">
        <v>30</v>
      </c>
      <c r="D47" s="10">
        <v>49962.44</v>
      </c>
      <c r="E47" s="37"/>
      <c r="F47" s="11"/>
    </row>
    <row r="48" spans="2:6" s="2" customFormat="1" ht="15" customHeight="1" x14ac:dyDescent="0.25">
      <c r="B48" s="12"/>
      <c r="C48" s="20" t="s">
        <v>137</v>
      </c>
      <c r="D48" s="14"/>
      <c r="E48" s="41">
        <f>D47</f>
        <v>49962.44</v>
      </c>
      <c r="F48" s="42"/>
    </row>
    <row r="49" spans="2:6" ht="15" customHeight="1" x14ac:dyDescent="0.25">
      <c r="B49" s="9" t="s">
        <v>31</v>
      </c>
      <c r="C49" s="9" t="s">
        <v>32</v>
      </c>
      <c r="D49" s="10">
        <v>5000</v>
      </c>
      <c r="E49" s="45"/>
      <c r="F49" s="46"/>
    </row>
    <row r="50" spans="2:6" ht="15" customHeight="1" x14ac:dyDescent="0.25">
      <c r="B50" s="9" t="s">
        <v>33</v>
      </c>
      <c r="C50" s="9" t="s">
        <v>34</v>
      </c>
      <c r="D50" s="10">
        <v>1000</v>
      </c>
      <c r="E50" s="45"/>
      <c r="F50" s="46"/>
    </row>
    <row r="51" spans="2:6" ht="15" customHeight="1" x14ac:dyDescent="0.25">
      <c r="B51" s="9" t="s">
        <v>35</v>
      </c>
      <c r="C51" s="9" t="s">
        <v>36</v>
      </c>
      <c r="D51" s="10">
        <v>14550.96</v>
      </c>
      <c r="E51" s="45"/>
      <c r="F51" s="46"/>
    </row>
    <row r="52" spans="2:6" s="2" customFormat="1" ht="15" customHeight="1" x14ac:dyDescent="0.25">
      <c r="B52" s="12"/>
      <c r="C52" s="20" t="s">
        <v>138</v>
      </c>
      <c r="D52" s="14"/>
      <c r="E52" s="41">
        <f>D49+D50+D51</f>
        <v>20550.96</v>
      </c>
      <c r="F52" s="42"/>
    </row>
    <row r="53" spans="2:6" ht="15" customHeight="1" x14ac:dyDescent="0.25">
      <c r="B53" s="9" t="s">
        <v>37</v>
      </c>
      <c r="C53" s="9" t="s">
        <v>38</v>
      </c>
      <c r="D53" s="10">
        <v>1000</v>
      </c>
      <c r="E53" s="45"/>
      <c r="F53" s="46"/>
    </row>
    <row r="54" spans="2:6" s="2" customFormat="1" ht="15" customHeight="1" x14ac:dyDescent="0.25">
      <c r="B54" s="12"/>
      <c r="C54" s="20" t="s">
        <v>139</v>
      </c>
      <c r="D54" s="14"/>
      <c r="E54" s="41">
        <f>D53</f>
        <v>1000</v>
      </c>
      <c r="F54" s="42"/>
    </row>
    <row r="55" spans="2:6" ht="15" customHeight="1" x14ac:dyDescent="0.25">
      <c r="B55" s="9" t="s">
        <v>39</v>
      </c>
      <c r="C55" s="9" t="s">
        <v>40</v>
      </c>
      <c r="D55" s="10">
        <v>1000</v>
      </c>
      <c r="E55" s="45"/>
      <c r="F55" s="46"/>
    </row>
    <row r="56" spans="2:6" s="2" customFormat="1" ht="15" customHeight="1" x14ac:dyDescent="0.25">
      <c r="B56" s="12"/>
      <c r="C56" s="20" t="s">
        <v>140</v>
      </c>
      <c r="D56" s="14"/>
      <c r="E56" s="41">
        <f>D55</f>
        <v>1000</v>
      </c>
      <c r="F56" s="42"/>
    </row>
    <row r="57" spans="2:6" s="3" customFormat="1" ht="15" customHeight="1" x14ac:dyDescent="0.25">
      <c r="B57" s="16"/>
      <c r="C57" s="17" t="s">
        <v>141</v>
      </c>
      <c r="D57" s="18"/>
      <c r="E57" s="43">
        <f>E48+E52+E54+E56</f>
        <v>72513.399999999994</v>
      </c>
      <c r="F57" s="44"/>
    </row>
    <row r="58" spans="2:6" ht="15" customHeight="1" x14ac:dyDescent="0.25">
      <c r="B58" s="9" t="s">
        <v>41</v>
      </c>
      <c r="C58" s="9" t="s">
        <v>42</v>
      </c>
      <c r="D58" s="10">
        <v>10000</v>
      </c>
      <c r="E58" s="45"/>
      <c r="F58" s="46"/>
    </row>
    <row r="59" spans="2:6" ht="15" customHeight="1" x14ac:dyDescent="0.25">
      <c r="B59" s="9" t="s">
        <v>43</v>
      </c>
      <c r="C59" s="9" t="s">
        <v>44</v>
      </c>
      <c r="D59" s="10">
        <v>37277.61</v>
      </c>
      <c r="E59" s="45"/>
      <c r="F59" s="46"/>
    </row>
    <row r="60" spans="2:6" s="7" customFormat="1" ht="15" customHeight="1" x14ac:dyDescent="0.25">
      <c r="B60" s="20"/>
      <c r="C60" s="20" t="s">
        <v>142</v>
      </c>
      <c r="D60" s="25"/>
      <c r="E60" s="41">
        <f>D58+D59</f>
        <v>47277.61</v>
      </c>
      <c r="F60" s="51"/>
    </row>
    <row r="61" spans="2:6" ht="15" customHeight="1" x14ac:dyDescent="0.25">
      <c r="B61" s="9" t="s">
        <v>45</v>
      </c>
      <c r="C61" s="9" t="s">
        <v>46</v>
      </c>
      <c r="D61" s="10">
        <v>87200</v>
      </c>
      <c r="E61" s="45"/>
      <c r="F61" s="46"/>
    </row>
    <row r="62" spans="2:6" ht="15" customHeight="1" x14ac:dyDescent="0.25">
      <c r="B62" s="9" t="s">
        <v>47</v>
      </c>
      <c r="C62" s="9" t="s">
        <v>48</v>
      </c>
      <c r="D62" s="10">
        <v>3000</v>
      </c>
      <c r="E62" s="45"/>
      <c r="F62" s="46"/>
    </row>
    <row r="63" spans="2:6" ht="15" customHeight="1" x14ac:dyDescent="0.25">
      <c r="B63" s="9" t="s">
        <v>49</v>
      </c>
      <c r="C63" s="9" t="s">
        <v>50</v>
      </c>
      <c r="D63" s="10">
        <v>1000</v>
      </c>
      <c r="E63" s="45"/>
      <c r="F63" s="46"/>
    </row>
    <row r="64" spans="2:6" ht="15" customHeight="1" x14ac:dyDescent="0.25">
      <c r="B64" s="9" t="s">
        <v>51</v>
      </c>
      <c r="C64" s="9" t="s">
        <v>52</v>
      </c>
      <c r="D64" s="10">
        <v>10000</v>
      </c>
      <c r="E64" s="45"/>
      <c r="F64" s="46"/>
    </row>
    <row r="65" spans="2:6" s="7" customFormat="1" ht="15" customHeight="1" x14ac:dyDescent="0.25">
      <c r="B65" s="20"/>
      <c r="C65" s="20" t="s">
        <v>143</v>
      </c>
      <c r="D65" s="25"/>
      <c r="E65" s="41">
        <f>D61+D62+D63+D64</f>
        <v>101200</v>
      </c>
      <c r="F65" s="51"/>
    </row>
    <row r="66" spans="2:6" ht="15" customHeight="1" x14ac:dyDescent="0.25">
      <c r="B66" s="9" t="s">
        <v>53</v>
      </c>
      <c r="C66" s="9" t="s">
        <v>54</v>
      </c>
      <c r="D66" s="10">
        <v>3000</v>
      </c>
      <c r="E66" s="45"/>
      <c r="F66" s="46"/>
    </row>
    <row r="67" spans="2:6" ht="15" customHeight="1" x14ac:dyDescent="0.25">
      <c r="B67" s="9"/>
      <c r="C67" s="9" t="s">
        <v>144</v>
      </c>
      <c r="D67" s="10"/>
      <c r="E67" s="48">
        <f>D66</f>
        <v>3000</v>
      </c>
      <c r="F67" s="46"/>
    </row>
    <row r="68" spans="2:6" ht="15" customHeight="1" x14ac:dyDescent="0.25">
      <c r="B68" s="9" t="s">
        <v>55</v>
      </c>
      <c r="C68" s="9" t="s">
        <v>56</v>
      </c>
      <c r="D68" s="10">
        <v>1000</v>
      </c>
      <c r="E68" s="45"/>
      <c r="F68" s="46"/>
    </row>
    <row r="69" spans="2:6" s="7" customFormat="1" ht="15" customHeight="1" x14ac:dyDescent="0.25">
      <c r="B69" s="20"/>
      <c r="C69" s="20" t="s">
        <v>145</v>
      </c>
      <c r="D69" s="25"/>
      <c r="E69" s="41">
        <f>D68</f>
        <v>1000</v>
      </c>
      <c r="F69" s="51"/>
    </row>
    <row r="70" spans="2:6" ht="15" customHeight="1" x14ac:dyDescent="0.25">
      <c r="B70" s="9" t="s">
        <v>57</v>
      </c>
      <c r="C70" s="9" t="s">
        <v>58</v>
      </c>
      <c r="D70" s="10">
        <v>19000</v>
      </c>
      <c r="E70" s="45"/>
      <c r="F70" s="46"/>
    </row>
    <row r="71" spans="2:6" ht="15" customHeight="1" x14ac:dyDescent="0.25">
      <c r="B71" s="9"/>
      <c r="C71" s="9" t="s">
        <v>146</v>
      </c>
      <c r="D71" s="10"/>
      <c r="E71" s="48">
        <f>D70</f>
        <v>19000</v>
      </c>
      <c r="F71" s="46"/>
    </row>
    <row r="72" spans="2:6" ht="15" customHeight="1" x14ac:dyDescent="0.25">
      <c r="B72" s="9" t="s">
        <v>59</v>
      </c>
      <c r="C72" s="9" t="s">
        <v>182</v>
      </c>
      <c r="D72" s="10">
        <v>3000</v>
      </c>
      <c r="E72" s="45"/>
      <c r="F72" s="46"/>
    </row>
    <row r="73" spans="2:6" s="7" customFormat="1" ht="15" customHeight="1" x14ac:dyDescent="0.25">
      <c r="B73" s="20"/>
      <c r="C73" s="20" t="s">
        <v>147</v>
      </c>
      <c r="D73" s="25"/>
      <c r="E73" s="41">
        <f>D72</f>
        <v>3000</v>
      </c>
      <c r="F73" s="51"/>
    </row>
    <row r="74" spans="2:6" ht="15" customHeight="1" x14ac:dyDescent="0.25">
      <c r="B74" s="9" t="s">
        <v>78</v>
      </c>
      <c r="C74" s="9" t="s">
        <v>148</v>
      </c>
      <c r="D74" s="10">
        <v>4000</v>
      </c>
      <c r="E74" s="45"/>
      <c r="F74" s="46"/>
    </row>
    <row r="75" spans="2:6" ht="15" customHeight="1" x14ac:dyDescent="0.25">
      <c r="B75" s="9" t="s">
        <v>60</v>
      </c>
      <c r="C75" s="9" t="s">
        <v>61</v>
      </c>
      <c r="D75" s="10">
        <v>15000</v>
      </c>
      <c r="E75" s="45"/>
      <c r="F75" s="46"/>
    </row>
    <row r="76" spans="2:6" ht="15" customHeight="1" x14ac:dyDescent="0.25">
      <c r="B76" s="9" t="s">
        <v>64</v>
      </c>
      <c r="C76" s="9" t="s">
        <v>65</v>
      </c>
      <c r="D76" s="10">
        <v>1000</v>
      </c>
      <c r="E76" s="45"/>
      <c r="F76" s="46"/>
    </row>
    <row r="77" spans="2:6" ht="15" customHeight="1" x14ac:dyDescent="0.25">
      <c r="B77" s="9" t="s">
        <v>66</v>
      </c>
      <c r="C77" s="9" t="s">
        <v>67</v>
      </c>
      <c r="D77" s="10">
        <v>1000</v>
      </c>
      <c r="E77" s="45"/>
      <c r="F77" s="46"/>
    </row>
    <row r="78" spans="2:6" ht="15" customHeight="1" x14ac:dyDescent="0.25">
      <c r="B78" s="9" t="s">
        <v>68</v>
      </c>
      <c r="C78" s="9" t="s">
        <v>69</v>
      </c>
      <c r="D78" s="10">
        <v>20000</v>
      </c>
      <c r="E78" s="45"/>
      <c r="F78" s="46"/>
    </row>
    <row r="79" spans="2:6" ht="15" customHeight="1" x14ac:dyDescent="0.25">
      <c r="B79" s="9" t="s">
        <v>70</v>
      </c>
      <c r="C79" s="9" t="s">
        <v>71</v>
      </c>
      <c r="D79" s="10">
        <v>3000</v>
      </c>
      <c r="E79" s="45"/>
      <c r="F79" s="46"/>
    </row>
    <row r="80" spans="2:6" ht="15" customHeight="1" x14ac:dyDescent="0.25">
      <c r="B80" s="9" t="s">
        <v>72</v>
      </c>
      <c r="C80" s="9" t="s">
        <v>73</v>
      </c>
      <c r="D80" s="10">
        <v>2000</v>
      </c>
      <c r="E80" s="45"/>
      <c r="F80" s="46"/>
    </row>
    <row r="81" spans="2:6" ht="15" customHeight="1" x14ac:dyDescent="0.25">
      <c r="B81" s="39">
        <v>2260009</v>
      </c>
      <c r="C81" s="9" t="s">
        <v>184</v>
      </c>
      <c r="D81" s="10">
        <v>1000</v>
      </c>
      <c r="E81" s="45"/>
      <c r="F81" s="46"/>
    </row>
    <row r="82" spans="2:6" ht="15" customHeight="1" x14ac:dyDescent="0.25">
      <c r="B82" s="9" t="s">
        <v>74</v>
      </c>
      <c r="C82" s="9" t="s">
        <v>75</v>
      </c>
      <c r="D82" s="10">
        <v>1000</v>
      </c>
      <c r="E82" s="45"/>
      <c r="F82" s="46"/>
    </row>
    <row r="83" spans="2:6" ht="15" customHeight="1" x14ac:dyDescent="0.25">
      <c r="B83" s="9" t="s">
        <v>76</v>
      </c>
      <c r="C83" s="9" t="s">
        <v>77</v>
      </c>
      <c r="D83" s="10">
        <v>20000</v>
      </c>
      <c r="E83" s="45"/>
      <c r="F83" s="46"/>
    </row>
    <row r="84" spans="2:6" ht="15" customHeight="1" x14ac:dyDescent="0.25">
      <c r="B84" s="39">
        <v>2260039</v>
      </c>
      <c r="C84" s="9" t="s">
        <v>183</v>
      </c>
      <c r="D84" s="10">
        <v>8000</v>
      </c>
      <c r="E84" s="45"/>
      <c r="F84" s="46"/>
    </row>
    <row r="85" spans="2:6" ht="15" customHeight="1" x14ac:dyDescent="0.25">
      <c r="B85" s="9" t="s">
        <v>62</v>
      </c>
      <c r="C85" s="9" t="s">
        <v>63</v>
      </c>
      <c r="D85" s="10">
        <v>1000</v>
      </c>
      <c r="E85" s="45"/>
      <c r="F85" s="46"/>
    </row>
    <row r="86" spans="2:6" s="7" customFormat="1" ht="15" customHeight="1" x14ac:dyDescent="0.25">
      <c r="B86" s="20"/>
      <c r="C86" s="20" t="s">
        <v>149</v>
      </c>
      <c r="D86" s="25"/>
      <c r="E86" s="41">
        <f>SUM(D74:D85)</f>
        <v>77000</v>
      </c>
      <c r="F86" s="51"/>
    </row>
    <row r="87" spans="2:6" ht="15" customHeight="1" x14ac:dyDescent="0.25">
      <c r="B87" s="9" t="s">
        <v>83</v>
      </c>
      <c r="C87" s="9" t="s">
        <v>84</v>
      </c>
      <c r="D87" s="10">
        <v>87681.21</v>
      </c>
      <c r="E87" s="45"/>
      <c r="F87" s="46"/>
    </row>
    <row r="88" spans="2:6" ht="15" customHeight="1" x14ac:dyDescent="0.25">
      <c r="B88" s="9" t="s">
        <v>79</v>
      </c>
      <c r="C88" s="9" t="s">
        <v>80</v>
      </c>
      <c r="D88" s="10">
        <v>221133.85</v>
      </c>
      <c r="E88" s="45"/>
      <c r="F88" s="46"/>
    </row>
    <row r="89" spans="2:6" ht="15" customHeight="1" x14ac:dyDescent="0.25">
      <c r="B89" s="9" t="s">
        <v>85</v>
      </c>
      <c r="C89" s="9" t="s">
        <v>86</v>
      </c>
      <c r="D89" s="10">
        <v>10000</v>
      </c>
      <c r="E89" s="45"/>
      <c r="F89" s="46"/>
    </row>
    <row r="90" spans="2:6" ht="15" customHeight="1" x14ac:dyDescent="0.25">
      <c r="B90" s="9" t="s">
        <v>81</v>
      </c>
      <c r="C90" s="9" t="s">
        <v>82</v>
      </c>
      <c r="D90" s="10">
        <v>10000</v>
      </c>
      <c r="E90" s="45"/>
      <c r="F90" s="46"/>
    </row>
    <row r="91" spans="2:6" ht="15" customHeight="1" x14ac:dyDescent="0.25">
      <c r="B91" s="39">
        <v>2270013</v>
      </c>
      <c r="C91" s="9" t="s">
        <v>185</v>
      </c>
      <c r="D91" s="10">
        <v>10000</v>
      </c>
      <c r="E91" s="45"/>
      <c r="F91" s="46"/>
    </row>
    <row r="92" spans="2:6" ht="15" customHeight="1" x14ac:dyDescent="0.25">
      <c r="B92" s="9" t="s">
        <v>87</v>
      </c>
      <c r="C92" s="9" t="s">
        <v>88</v>
      </c>
      <c r="D92" s="10">
        <v>25000</v>
      </c>
      <c r="E92" s="45"/>
      <c r="F92" s="46"/>
    </row>
    <row r="93" spans="2:6" s="7" customFormat="1" ht="15" customHeight="1" x14ac:dyDescent="0.25">
      <c r="B93" s="20"/>
      <c r="C93" s="20" t="s">
        <v>150</v>
      </c>
      <c r="D93" s="25"/>
      <c r="E93" s="41">
        <f>SUM(D87:D92)</f>
        <v>363815.06</v>
      </c>
      <c r="F93" s="51"/>
    </row>
    <row r="94" spans="2:6" ht="15" customHeight="1" x14ac:dyDescent="0.25">
      <c r="B94" s="9" t="s">
        <v>89</v>
      </c>
      <c r="C94" s="9" t="s">
        <v>90</v>
      </c>
      <c r="D94" s="10">
        <v>15000</v>
      </c>
      <c r="E94" s="45"/>
      <c r="F94" s="46"/>
    </row>
    <row r="95" spans="2:6" ht="15" customHeight="1" x14ac:dyDescent="0.25">
      <c r="B95" s="9" t="s">
        <v>91</v>
      </c>
      <c r="C95" s="9" t="s">
        <v>92</v>
      </c>
      <c r="D95" s="10">
        <v>97507.98</v>
      </c>
      <c r="E95" s="45"/>
      <c r="F95" s="46"/>
    </row>
    <row r="96" spans="2:6" ht="15" customHeight="1" x14ac:dyDescent="0.25">
      <c r="B96" s="9" t="s">
        <v>93</v>
      </c>
      <c r="C96" s="9" t="s">
        <v>94</v>
      </c>
      <c r="D96" s="10">
        <v>1000</v>
      </c>
      <c r="E96" s="45"/>
      <c r="F96" s="46"/>
    </row>
    <row r="97" spans="2:6" ht="15" customHeight="1" x14ac:dyDescent="0.25">
      <c r="B97" s="9" t="s">
        <v>95</v>
      </c>
      <c r="C97" s="9" t="s">
        <v>96</v>
      </c>
      <c r="D97" s="10">
        <v>5000</v>
      </c>
      <c r="E97" s="45"/>
      <c r="F97" s="46"/>
    </row>
    <row r="98" spans="2:6" s="7" customFormat="1" ht="15" customHeight="1" x14ac:dyDescent="0.25">
      <c r="B98" s="20"/>
      <c r="C98" s="20" t="s">
        <v>151</v>
      </c>
      <c r="D98" s="25"/>
      <c r="E98" s="41">
        <f>SUM(D94:D97)</f>
        <v>118507.98</v>
      </c>
      <c r="F98" s="51"/>
    </row>
    <row r="99" spans="2:6" s="3" customFormat="1" ht="15" customHeight="1" x14ac:dyDescent="0.25">
      <c r="B99" s="16"/>
      <c r="C99" s="17" t="s">
        <v>152</v>
      </c>
      <c r="D99" s="18"/>
      <c r="E99" s="43">
        <f>E60+E65+E67+E69+E71++E73+E86+E93+E98</f>
        <v>733800.64999999991</v>
      </c>
      <c r="F99" s="44"/>
    </row>
    <row r="100" spans="2:6" ht="15" customHeight="1" x14ac:dyDescent="0.25">
      <c r="B100" s="9" t="s">
        <v>97</v>
      </c>
      <c r="C100" s="9" t="s">
        <v>98</v>
      </c>
      <c r="D100" s="10">
        <v>20000</v>
      </c>
      <c r="E100" s="45"/>
      <c r="F100" s="46"/>
    </row>
    <row r="101" spans="2:6" s="2" customFormat="1" ht="15" customHeight="1" x14ac:dyDescent="0.25">
      <c r="B101" s="12"/>
      <c r="C101" s="20" t="s">
        <v>153</v>
      </c>
      <c r="D101" s="14"/>
      <c r="E101" s="41">
        <f>D100</f>
        <v>20000</v>
      </c>
      <c r="F101" s="42"/>
    </row>
    <row r="102" spans="2:6" s="2" customFormat="1" ht="15" customHeight="1" x14ac:dyDescent="0.25">
      <c r="B102" s="39">
        <v>2320001</v>
      </c>
      <c r="C102" s="9" t="s">
        <v>188</v>
      </c>
      <c r="D102" s="14">
        <v>49499.28</v>
      </c>
      <c r="E102" s="41"/>
      <c r="F102" s="42"/>
    </row>
    <row r="103" spans="2:6" s="2" customFormat="1" ht="15" customHeight="1" x14ac:dyDescent="0.25">
      <c r="B103" s="12"/>
      <c r="C103" s="20" t="s">
        <v>189</v>
      </c>
      <c r="D103" s="14"/>
      <c r="E103" s="41">
        <f>D102</f>
        <v>49499.28</v>
      </c>
      <c r="F103" s="42"/>
    </row>
    <row r="104" spans="2:6" s="3" customFormat="1" ht="15" customHeight="1" x14ac:dyDescent="0.25">
      <c r="B104" s="16"/>
      <c r="C104" s="17" t="s">
        <v>154</v>
      </c>
      <c r="D104" s="18"/>
      <c r="E104" s="43">
        <f>E101+E103</f>
        <v>69499.28</v>
      </c>
      <c r="F104" s="44"/>
    </row>
    <row r="105" spans="2:6" ht="15" customHeight="1" x14ac:dyDescent="0.25">
      <c r="B105" s="9" t="s">
        <v>99</v>
      </c>
      <c r="C105" s="9" t="s">
        <v>100</v>
      </c>
      <c r="D105" s="10">
        <v>1000</v>
      </c>
      <c r="E105" s="45"/>
      <c r="F105" s="46"/>
    </row>
    <row r="106" spans="2:6" s="2" customFormat="1" ht="15" customHeight="1" x14ac:dyDescent="0.25">
      <c r="B106" s="12"/>
      <c r="C106" s="20" t="s">
        <v>155</v>
      </c>
      <c r="D106" s="14"/>
      <c r="E106" s="41">
        <f>D105</f>
        <v>1000</v>
      </c>
      <c r="F106" s="42"/>
    </row>
    <row r="107" spans="2:6" s="3" customFormat="1" ht="15" customHeight="1" x14ac:dyDescent="0.25">
      <c r="B107" s="16"/>
      <c r="C107" s="17" t="s">
        <v>156</v>
      </c>
      <c r="D107" s="18"/>
      <c r="E107" s="43">
        <f>E106</f>
        <v>1000</v>
      </c>
      <c r="F107" s="44"/>
    </row>
    <row r="108" spans="2:6" s="3" customFormat="1" ht="15" customHeight="1" x14ac:dyDescent="0.25">
      <c r="B108" s="16"/>
      <c r="C108" s="24" t="s">
        <v>157</v>
      </c>
      <c r="D108" s="18"/>
      <c r="E108" s="49"/>
      <c r="F108" s="50">
        <f>E46+E57+E99+E107+E104</f>
        <v>1119105.3299999998</v>
      </c>
    </row>
    <row r="109" spans="2:6" ht="15" customHeight="1" x14ac:dyDescent="0.25">
      <c r="B109" s="9" t="s">
        <v>101</v>
      </c>
      <c r="C109" s="9" t="s">
        <v>102</v>
      </c>
      <c r="D109" s="10">
        <v>20000</v>
      </c>
      <c r="E109" s="45"/>
      <c r="F109" s="46"/>
    </row>
    <row r="110" spans="2:6" s="2" customFormat="1" ht="15" customHeight="1" x14ac:dyDescent="0.25">
      <c r="B110" s="12"/>
      <c r="C110" s="20" t="s">
        <v>158</v>
      </c>
      <c r="D110" s="14"/>
      <c r="E110" s="41">
        <f>D109</f>
        <v>20000</v>
      </c>
      <c r="F110" s="42"/>
    </row>
    <row r="111" spans="2:6" ht="15" customHeight="1" x14ac:dyDescent="0.25">
      <c r="B111" s="9" t="s">
        <v>103</v>
      </c>
      <c r="C111" s="9" t="s">
        <v>104</v>
      </c>
      <c r="D111" s="10">
        <v>17250</v>
      </c>
      <c r="E111" s="45"/>
      <c r="F111" s="46"/>
    </row>
    <row r="112" spans="2:6" s="2" customFormat="1" ht="15" customHeight="1" x14ac:dyDescent="0.25">
      <c r="B112" s="12"/>
      <c r="C112" s="20" t="s">
        <v>159</v>
      </c>
      <c r="D112" s="14"/>
      <c r="E112" s="41">
        <f>D111</f>
        <v>17250</v>
      </c>
      <c r="F112" s="42"/>
    </row>
    <row r="113" spans="2:6" ht="15" customHeight="1" x14ac:dyDescent="0.25">
      <c r="B113" s="9" t="s">
        <v>105</v>
      </c>
      <c r="C113" s="9" t="s">
        <v>75</v>
      </c>
      <c r="D113" s="10">
        <v>12750</v>
      </c>
      <c r="E113" s="45"/>
      <c r="F113" s="46"/>
    </row>
    <row r="114" spans="2:6" s="2" customFormat="1" ht="15" customHeight="1" x14ac:dyDescent="0.25">
      <c r="B114" s="12"/>
      <c r="C114" s="20" t="s">
        <v>160</v>
      </c>
      <c r="D114" s="14"/>
      <c r="E114" s="41">
        <f>D113</f>
        <v>12750</v>
      </c>
      <c r="F114" s="42"/>
    </row>
    <row r="115" spans="2:6" s="3" customFormat="1" ht="15" customHeight="1" x14ac:dyDescent="0.25">
      <c r="B115" s="16"/>
      <c r="C115" s="17" t="s">
        <v>161</v>
      </c>
      <c r="D115" s="18"/>
      <c r="E115" s="43">
        <f>E110+E112+E114</f>
        <v>50000</v>
      </c>
      <c r="F115" s="44"/>
    </row>
    <row r="116" spans="2:6" s="3" customFormat="1" ht="15" customHeight="1" x14ac:dyDescent="0.25">
      <c r="B116" s="16"/>
      <c r="C116" s="24" t="s">
        <v>162</v>
      </c>
      <c r="D116" s="18"/>
      <c r="E116" s="49"/>
      <c r="F116" s="50">
        <f>E115</f>
        <v>50000</v>
      </c>
    </row>
    <row r="117" spans="2:6" ht="15" customHeight="1" x14ac:dyDescent="0.25">
      <c r="B117" s="9" t="s">
        <v>106</v>
      </c>
      <c r="C117" s="9" t="s">
        <v>107</v>
      </c>
      <c r="D117" s="10">
        <v>5000</v>
      </c>
      <c r="E117" s="45"/>
      <c r="F117" s="46"/>
    </row>
    <row r="118" spans="2:6" s="2" customFormat="1" ht="15" customHeight="1" x14ac:dyDescent="0.25">
      <c r="B118" s="12"/>
      <c r="C118" s="20" t="s">
        <v>163</v>
      </c>
      <c r="D118" s="14"/>
      <c r="E118" s="41">
        <f>D117</f>
        <v>5000</v>
      </c>
      <c r="F118" s="42"/>
    </row>
    <row r="119" spans="2:6" s="3" customFormat="1" ht="15" customHeight="1" x14ac:dyDescent="0.25">
      <c r="B119" s="16"/>
      <c r="C119" s="17" t="s">
        <v>164</v>
      </c>
      <c r="D119" s="18"/>
      <c r="E119" s="43">
        <f>E118</f>
        <v>5000</v>
      </c>
      <c r="F119" s="44"/>
    </row>
    <row r="120" spans="2:6" ht="15" customHeight="1" x14ac:dyDescent="0.25">
      <c r="B120" s="9" t="s">
        <v>108</v>
      </c>
      <c r="C120" s="9" t="s">
        <v>109</v>
      </c>
      <c r="D120" s="10">
        <v>6000</v>
      </c>
      <c r="E120" s="45"/>
      <c r="F120" s="46"/>
    </row>
    <row r="121" spans="2:6" s="2" customFormat="1" ht="15" customHeight="1" x14ac:dyDescent="0.25">
      <c r="B121" s="12"/>
      <c r="C121" s="20" t="s">
        <v>165</v>
      </c>
      <c r="D121" s="14"/>
      <c r="E121" s="41">
        <f>D120</f>
        <v>6000</v>
      </c>
      <c r="F121" s="42"/>
    </row>
    <row r="122" spans="2:6" s="3" customFormat="1" ht="15" customHeight="1" x14ac:dyDescent="0.25">
      <c r="B122" s="16"/>
      <c r="C122" s="17" t="s">
        <v>166</v>
      </c>
      <c r="D122" s="18"/>
      <c r="E122" s="43">
        <f>E121</f>
        <v>6000</v>
      </c>
      <c r="F122" s="44"/>
    </row>
    <row r="123" spans="2:6" ht="15" customHeight="1" x14ac:dyDescent="0.25">
      <c r="B123" s="9" t="s">
        <v>110</v>
      </c>
      <c r="C123" s="9" t="s">
        <v>111</v>
      </c>
      <c r="D123" s="10">
        <v>8000</v>
      </c>
      <c r="E123" s="45"/>
      <c r="F123" s="46"/>
    </row>
    <row r="124" spans="2:6" s="2" customFormat="1" ht="15" customHeight="1" x14ac:dyDescent="0.25">
      <c r="B124" s="12"/>
      <c r="C124" s="20" t="s">
        <v>167</v>
      </c>
      <c r="D124" s="14"/>
      <c r="E124" s="41">
        <f>D123</f>
        <v>8000</v>
      </c>
      <c r="F124" s="42"/>
    </row>
    <row r="125" spans="2:6" s="3" customFormat="1" ht="15" customHeight="1" x14ac:dyDescent="0.25">
      <c r="B125" s="16"/>
      <c r="C125" s="17" t="s">
        <v>168</v>
      </c>
      <c r="D125" s="18"/>
      <c r="E125" s="43">
        <f>E124</f>
        <v>8000</v>
      </c>
      <c r="F125" s="44"/>
    </row>
    <row r="126" spans="2:6" ht="15" customHeight="1" x14ac:dyDescent="0.25">
      <c r="B126" s="9" t="s">
        <v>112</v>
      </c>
      <c r="C126" s="9" t="s">
        <v>113</v>
      </c>
      <c r="D126" s="10">
        <v>10000</v>
      </c>
      <c r="E126" s="45"/>
      <c r="F126" s="46"/>
    </row>
    <row r="127" spans="2:6" s="2" customFormat="1" ht="15" customHeight="1" x14ac:dyDescent="0.25">
      <c r="B127" s="12"/>
      <c r="C127" s="20" t="s">
        <v>169</v>
      </c>
      <c r="D127" s="14"/>
      <c r="E127" s="41">
        <f>D126</f>
        <v>10000</v>
      </c>
      <c r="F127" s="42"/>
    </row>
    <row r="128" spans="2:6" s="3" customFormat="1" ht="15" customHeight="1" x14ac:dyDescent="0.25">
      <c r="B128" s="16"/>
      <c r="C128" s="17" t="s">
        <v>170</v>
      </c>
      <c r="D128" s="18"/>
      <c r="E128" s="43">
        <f>E127</f>
        <v>10000</v>
      </c>
      <c r="F128" s="44"/>
    </row>
    <row r="129" spans="2:6" ht="15" customHeight="1" x14ac:dyDescent="0.25">
      <c r="B129" s="39">
        <v>6700002</v>
      </c>
      <c r="C129" s="9" t="s">
        <v>186</v>
      </c>
      <c r="D129" s="10">
        <v>5000</v>
      </c>
      <c r="E129" s="45"/>
      <c r="F129" s="46"/>
    </row>
    <row r="130" spans="2:6" s="2" customFormat="1" ht="15" customHeight="1" x14ac:dyDescent="0.25">
      <c r="B130" s="12"/>
      <c r="C130" s="20" t="s">
        <v>171</v>
      </c>
      <c r="D130" s="14"/>
      <c r="E130" s="41">
        <f>D129</f>
        <v>5000</v>
      </c>
      <c r="F130" s="42"/>
    </row>
    <row r="131" spans="2:6" s="3" customFormat="1" ht="15" customHeight="1" x14ac:dyDescent="0.25">
      <c r="B131" s="16"/>
      <c r="C131" s="17" t="s">
        <v>172</v>
      </c>
      <c r="D131" s="18"/>
      <c r="E131" s="43">
        <f>E130</f>
        <v>5000</v>
      </c>
      <c r="F131" s="44"/>
    </row>
    <row r="132" spans="2:6" ht="15" customHeight="1" x14ac:dyDescent="0.25">
      <c r="B132" s="9" t="s">
        <v>114</v>
      </c>
      <c r="C132" s="9" t="s">
        <v>115</v>
      </c>
      <c r="D132" s="10">
        <v>1000</v>
      </c>
      <c r="E132" s="45"/>
      <c r="F132" s="46"/>
    </row>
    <row r="133" spans="2:6" ht="15" customHeight="1" x14ac:dyDescent="0.25">
      <c r="B133" s="9" t="s">
        <v>116</v>
      </c>
      <c r="C133" s="9" t="s">
        <v>117</v>
      </c>
      <c r="D133" s="10">
        <v>60000</v>
      </c>
      <c r="E133" s="45"/>
      <c r="F133" s="46"/>
    </row>
    <row r="134" spans="2:6" s="2" customFormat="1" ht="15" x14ac:dyDescent="0.25">
      <c r="B134" s="15"/>
      <c r="C134" s="26" t="s">
        <v>173</v>
      </c>
      <c r="D134" s="15"/>
      <c r="E134" s="41">
        <f>D132+D133</f>
        <v>61000</v>
      </c>
      <c r="F134" s="42"/>
    </row>
    <row r="135" spans="2:6" s="3" customFormat="1" ht="15" x14ac:dyDescent="0.25">
      <c r="B135" s="19"/>
      <c r="C135" s="22" t="s">
        <v>174</v>
      </c>
      <c r="D135" s="19"/>
      <c r="E135" s="43">
        <f>E134</f>
        <v>61000</v>
      </c>
      <c r="F135" s="44"/>
    </row>
    <row r="136" spans="2:6" s="3" customFormat="1" ht="15" x14ac:dyDescent="0.25">
      <c r="B136" s="19"/>
      <c r="C136" s="19" t="s">
        <v>175</v>
      </c>
      <c r="D136" s="19"/>
      <c r="E136" s="49"/>
      <c r="F136" s="50">
        <f>E119+E122+E125+E128+E131+E135</f>
        <v>95000</v>
      </c>
    </row>
    <row r="137" spans="2:6" ht="15" x14ac:dyDescent="0.25">
      <c r="B137" s="11"/>
      <c r="C137" s="11"/>
      <c r="D137" s="11"/>
      <c r="E137" s="45"/>
      <c r="F137" s="46"/>
    </row>
    <row r="138" spans="2:6" s="8" customFormat="1" ht="15" x14ac:dyDescent="0.25">
      <c r="B138" s="33"/>
      <c r="C138" s="33" t="s">
        <v>191</v>
      </c>
      <c r="D138" s="33"/>
      <c r="E138" s="38"/>
      <c r="F138" s="34">
        <f>F33+F108+F116+F136</f>
        <v>6957216.5599999996</v>
      </c>
    </row>
    <row r="141" spans="2:6" ht="16.5" x14ac:dyDescent="0.25">
      <c r="B141" s="52" t="s">
        <v>190</v>
      </c>
    </row>
  </sheetData>
  <mergeCells count="1">
    <mergeCell ref="B6:F6"/>
  </mergeCells>
  <pageMargins left="0.55118110236220474" right="0.55118110236220474" top="0.59055118110236227" bottom="0.59055118110236227" header="0.51181102362204722" footer="0.51181102362204722"/>
  <pageSetup paperSize="9" scale="85" fitToHeight="4" orientation="landscape" r:id="rId1"/>
  <ignoredErrors>
    <ignoredError sqref="B82:B83 B127:B128 B85:B90 B104:B126 B130:B132 B10:B39 B41:B80 B92:B101 B13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2023</vt:lpstr>
      <vt:lpstr>'2023'!Títols_per_imprimir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Maria Eugenia Frias Sanz</cp:lastModifiedBy>
  <cp:lastPrinted>2023-05-10T07:58:56Z</cp:lastPrinted>
  <dcterms:created xsi:type="dcterms:W3CDTF">2021-02-05T09:58:05Z</dcterms:created>
  <dcterms:modified xsi:type="dcterms:W3CDTF">2023-05-10T07:59:32Z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pressupost-OAC-2022.xlsx</vt:lpwstr>
  </property>
</Properties>
</file>