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U ELECTRÒNICA GESTIÓ ECONÒMICA\"/>
    </mc:Choice>
  </mc:AlternateContent>
  <bookViews>
    <workbookView xWindow="0" yWindow="0" windowWidth="23040" windowHeight="8616" tabRatio="431"/>
  </bookViews>
  <sheets>
    <sheet name="2019" sheetId="4" r:id="rId1"/>
  </sheets>
  <definedNames>
    <definedName name="_xlnm.Print_Titles" localSheetId="0">'2019'!$8:$9</definedName>
  </definedNames>
  <calcPr calcId="162913"/>
</workbook>
</file>

<file path=xl/calcChain.xml><?xml version="1.0" encoding="utf-8"?>
<calcChain xmlns="http://schemas.openxmlformats.org/spreadsheetml/2006/main">
  <c r="E118" i="4" l="1"/>
  <c r="E119" i="4" s="1"/>
  <c r="E115" i="4"/>
  <c r="E116" i="4" s="1"/>
  <c r="E113" i="4"/>
  <c r="E112" i="4"/>
  <c r="E109" i="4"/>
  <c r="E110" i="4" s="1"/>
  <c r="E106" i="4"/>
  <c r="E107" i="4" s="1"/>
  <c r="E103" i="4"/>
  <c r="E104" i="4" s="1"/>
  <c r="E99" i="4"/>
  <c r="E96" i="4"/>
  <c r="E100" i="4"/>
  <c r="E93" i="4"/>
  <c r="E90" i="4"/>
  <c r="E83" i="4"/>
  <c r="E73" i="4"/>
  <c r="E71" i="4"/>
  <c r="E69" i="4"/>
  <c r="E67" i="4"/>
  <c r="E65" i="4"/>
  <c r="E60" i="4"/>
  <c r="E94" i="4" s="1"/>
  <c r="E56" i="4"/>
  <c r="E54" i="4"/>
  <c r="E52" i="4"/>
  <c r="E50" i="4"/>
  <c r="E48" i="4"/>
  <c r="E57" i="4"/>
  <c r="E45" i="4"/>
  <c r="E43" i="4"/>
  <c r="E41" i="4"/>
  <c r="E39" i="4"/>
  <c r="E37" i="4"/>
  <c r="E46" i="4" s="1"/>
  <c r="E33" i="4"/>
  <c r="E34" i="4"/>
  <c r="E30" i="4"/>
  <c r="E31" i="4" s="1"/>
  <c r="E25" i="4"/>
  <c r="E26" i="4" s="1"/>
  <c r="E21" i="4"/>
  <c r="E19" i="4"/>
  <c r="E22" i="4" s="1"/>
  <c r="F35" i="4" s="1"/>
  <c r="E17" i="4"/>
  <c r="E16" i="4"/>
  <c r="E12" i="4"/>
  <c r="E13" i="4"/>
  <c r="F120" i="4" l="1"/>
  <c r="F122" i="4"/>
  <c r="F101" i="4"/>
</calcChain>
</file>

<file path=xl/sharedStrings.xml><?xml version="1.0" encoding="utf-8"?>
<sst xmlns="http://schemas.openxmlformats.org/spreadsheetml/2006/main" count="175" uniqueCount="169">
  <si>
    <t>Aplicació</t>
  </si>
  <si>
    <t>Denominació de l'aplicació</t>
  </si>
  <si>
    <t>1000001</t>
  </si>
  <si>
    <t>Retribucions bàsiques</t>
  </si>
  <si>
    <t>1000002</t>
  </si>
  <si>
    <t>Retribucions complementàries</t>
  </si>
  <si>
    <t>1100001</t>
  </si>
  <si>
    <t>1100002</t>
  </si>
  <si>
    <t>1200001</t>
  </si>
  <si>
    <t>1210001</t>
  </si>
  <si>
    <t>1300001</t>
  </si>
  <si>
    <t>1300002</t>
  </si>
  <si>
    <t>1600001</t>
  </si>
  <si>
    <t>Seguretat Social</t>
  </si>
  <si>
    <t>1600002</t>
  </si>
  <si>
    <t>MUFACE</t>
  </si>
  <si>
    <t>1600004</t>
  </si>
  <si>
    <t>Altres règims de previsió social</t>
  </si>
  <si>
    <t>1720001</t>
  </si>
  <si>
    <t>Prestacions complementàries</t>
  </si>
  <si>
    <t>2000002</t>
  </si>
  <si>
    <t>Altres lloguers i cànons de terrenys, béns natural s, edificis i altres construccions</t>
  </si>
  <si>
    <t>2010001</t>
  </si>
  <si>
    <t>Lloguers i cànons de material de transport</t>
  </si>
  <si>
    <t>2020001</t>
  </si>
  <si>
    <t>Lloguers i cànons d'equips per a procés de dades</t>
  </si>
  <si>
    <t>2030001</t>
  </si>
  <si>
    <t>Lloguers i cànons d'altre immobilitzat material</t>
  </si>
  <si>
    <t>2040001</t>
  </si>
  <si>
    <t>Altres lloguers i cànons</t>
  </si>
  <si>
    <t>2100001</t>
  </si>
  <si>
    <t>Conservació, reparació i manteniment terrenys, bén s naturals, edificis i altres constr.</t>
  </si>
  <si>
    <t>2120001</t>
  </si>
  <si>
    <t>Conservació, reparació i manteniment d'equips per a procés de dades</t>
  </si>
  <si>
    <t>2130001</t>
  </si>
  <si>
    <t>Conservació, reparació i manteniment d'altre immob ilitzat material</t>
  </si>
  <si>
    <t>2140001</t>
  </si>
  <si>
    <t>Altres despeses de conservació, reparació i manten iment</t>
  </si>
  <si>
    <t>2200001</t>
  </si>
  <si>
    <t>Material ordinari no inventariable</t>
  </si>
  <si>
    <t>2200002</t>
  </si>
  <si>
    <t>Premsa, revistes, llibres i altres publicacions</t>
  </si>
  <si>
    <t>2210001</t>
  </si>
  <si>
    <t>Aigua i energia</t>
  </si>
  <si>
    <t>2210002</t>
  </si>
  <si>
    <t>Combustible per a mitjans de transport</t>
  </si>
  <si>
    <t>2210003</t>
  </si>
  <si>
    <t>Vestuari</t>
  </si>
  <si>
    <t>2210089</t>
  </si>
  <si>
    <t>Altres subministraments</t>
  </si>
  <si>
    <t>2220001</t>
  </si>
  <si>
    <t>Despeses postals, missatgeria i altres similars</t>
  </si>
  <si>
    <t>2230001</t>
  </si>
  <si>
    <t>Transports</t>
  </si>
  <si>
    <t>2240001</t>
  </si>
  <si>
    <t>Despeses d'assegurances</t>
  </si>
  <si>
    <t>2250001</t>
  </si>
  <si>
    <t>Tributs</t>
  </si>
  <si>
    <t>2260002</t>
  </si>
  <si>
    <t>Atencions protocol·làries i representatives</t>
  </si>
  <si>
    <t>2260089</t>
  </si>
  <si>
    <t>Altres despeses diverses</t>
  </si>
  <si>
    <t>2260003</t>
  </si>
  <si>
    <t>Publicitat, difusió i campanyes institucionals</t>
  </si>
  <si>
    <t>2260005</t>
  </si>
  <si>
    <t>Organització de reunions i conferències</t>
  </si>
  <si>
    <t>2260006</t>
  </si>
  <si>
    <t>Oposicions i proves selectives</t>
  </si>
  <si>
    <t>2260007</t>
  </si>
  <si>
    <t>Publicacions i edictes als diaris oficials</t>
  </si>
  <si>
    <t>2260011</t>
  </si>
  <si>
    <t>Formació dels empleats públics</t>
  </si>
  <si>
    <t>2260001</t>
  </si>
  <si>
    <t>2270002</t>
  </si>
  <si>
    <t>Seguretat</t>
  </si>
  <si>
    <t>2270008</t>
  </si>
  <si>
    <t>Intèrprets i traductors</t>
  </si>
  <si>
    <t>2270003</t>
  </si>
  <si>
    <t>Valoracions i peritatges</t>
  </si>
  <si>
    <t>2270001</t>
  </si>
  <si>
    <t>Neteja i sanejament</t>
  </si>
  <si>
    <t>2270005</t>
  </si>
  <si>
    <t>Estudis i dictàmens</t>
  </si>
  <si>
    <t>2270089</t>
  </si>
  <si>
    <t>Altres treballs realitzats per persones físiques o  jurídiques</t>
  </si>
  <si>
    <t>2280002</t>
  </si>
  <si>
    <t>Serveis informàtics realitzats per altres entitats</t>
  </si>
  <si>
    <t>2300001</t>
  </si>
  <si>
    <t>Dietes, locomoció i trasllats</t>
  </si>
  <si>
    <t>2400001</t>
  </si>
  <si>
    <t>Despeses de publicacions</t>
  </si>
  <si>
    <t>6100001</t>
  </si>
  <si>
    <t>Inversions en edificis i altres construccions per  compte propi</t>
  </si>
  <si>
    <t>6200001</t>
  </si>
  <si>
    <t>Inversions en maquinària i utillatge</t>
  </si>
  <si>
    <t>6400001</t>
  </si>
  <si>
    <t>Inversions en mobiliari i estris per compte propi</t>
  </si>
  <si>
    <t>6500001</t>
  </si>
  <si>
    <t>Inversions en equips de procés de dades</t>
  </si>
  <si>
    <t>6700001</t>
  </si>
  <si>
    <t>6800001</t>
  </si>
  <si>
    <t>Inversions en immobilitzat intangible</t>
  </si>
  <si>
    <t>ARTICLE 11 PERSONAL EVENTUAL</t>
  </si>
  <si>
    <t>ARTICLE 10 ALTS CÀRRECS</t>
  </si>
  <si>
    <t>CONCEPTE 100 Alts càrrecs</t>
  </si>
  <si>
    <t>CONCEPTE 110 Personal Eventual</t>
  </si>
  <si>
    <t>CONCEPTE 120 Retribucions bàsiques</t>
  </si>
  <si>
    <t>CONCEPTE 121 Retribucions complementàries</t>
  </si>
  <si>
    <t>CONCEPTE 130 Personal laboral</t>
  </si>
  <si>
    <t>ARTICLE 13 PERSONAL LABORAL</t>
  </si>
  <si>
    <t>CONCEPTE 160 Quotes socials</t>
  </si>
  <si>
    <t>ARTICLE 16 ASSEGURANCES I COTITZACIONS SOCIALS</t>
  </si>
  <si>
    <t>CONCEPTE 172 Altres prestacions socials</t>
  </si>
  <si>
    <t>CAPÍTOL 1 REMUNERACIONS DEL PERSONAL</t>
  </si>
  <si>
    <t>ARTICLE 17 PENSIONS I ALTRES PRESTACIONS SOCIALS</t>
  </si>
  <si>
    <t>CONCEPTE 200 Lloguers i cànons terrenys , béns naturals, edif.i</t>
  </si>
  <si>
    <t>CONCEPTE 201 Lloguers i cànons de material de transport</t>
  </si>
  <si>
    <t>CONCEPTE 202 Lloguers i cànons equips proc.dad., progr. i repr.</t>
  </si>
  <si>
    <t>CONCEPTE Lloguers i cànons d'altre immobilitzat material</t>
  </si>
  <si>
    <t>CONCEPTE 204 Altres lloguers i cànons</t>
  </si>
  <si>
    <t>ARTICLE 20 LLOGUERS I CÀNONS</t>
  </si>
  <si>
    <t>CONCEPTE 210 Conservació, reparació i mant. terrenys, bén natur</t>
  </si>
  <si>
    <t>CONCEPTE 212 Cons.repar.mant. equips proc.dades, progr. i repr.</t>
  </si>
  <si>
    <t>CONCEPTE 213 Conser., reparació i manteniment al. immob. mate.</t>
  </si>
  <si>
    <t>CONCEPTE 214 Al. despeses conservació, reparació i manteniment</t>
  </si>
  <si>
    <t>ARTICLE 21 CONSERVACIÓ I REPARACIÓ</t>
  </si>
  <si>
    <t>CONCEPTE 220 Material d'oficina</t>
  </si>
  <si>
    <t>CONCEPTE 221 Subministraments</t>
  </si>
  <si>
    <t>CONCEPTE 222 Comunicacions</t>
  </si>
  <si>
    <t>CONCEPTE 223 Transports</t>
  </si>
  <si>
    <t>CONCEPTE 224 Despeses d'assegurances</t>
  </si>
  <si>
    <t>CONCEPTE 225 Tributs</t>
  </si>
  <si>
    <t>Exposicions, certàmens i altres activitats de promoció</t>
  </si>
  <si>
    <t>CONCEPTE 226 Despeses diverses</t>
  </si>
  <si>
    <t>CONCEPTE 227 Treballs realitzats per persones físiq. o jurídiq.</t>
  </si>
  <si>
    <t>CONCEPTE 228 Serveis informàtics</t>
  </si>
  <si>
    <t>ARTICLE 22 MATERIAL, SUBMINISTRAMENTS I ALTRES</t>
  </si>
  <si>
    <t>CONCEPTE 230 Dietes, locomoció i trasllats</t>
  </si>
  <si>
    <t>ARTICLE 23 INDEMNITZACIONS PER RAÓ DEL SERVEI</t>
  </si>
  <si>
    <t>CONCEPTE 240 Despeses de publicacions</t>
  </si>
  <si>
    <t>ARTICLE 24 DESPESES DE PUBLICACIONS</t>
  </si>
  <si>
    <t>CAPÍTOL 2 DESPESES CORRENTS DE BÉNS I SERVEIS</t>
  </si>
  <si>
    <t>CONCEPTE 610 Inversions en edificis i altres construccions</t>
  </si>
  <si>
    <t>ARTICLE 61 INVERSIONS EN EDIFICIS I ALTRES CONSTRUCCIONS</t>
  </si>
  <si>
    <t>CONCEPTE 620 Inversions maquinària, instalꞏlacions i utillatge</t>
  </si>
  <si>
    <t>ARTICLE 62 INVERS. EN MAQUINÀRIA INSTALꞏLACIONS I UTILLATGE</t>
  </si>
  <si>
    <t>CONCEPTE 640 Inversions en mobiliari i estris</t>
  </si>
  <si>
    <t>ARTICLE 64 INVERSIONS EN MOBILIARI I ESTRIS</t>
  </si>
  <si>
    <t>CONCEPTE 650 Invers. equips de procés dades i telecomunicacions</t>
  </si>
  <si>
    <t>ARTICLE 65 INVERSIONS EN EQUIPS DE PROCÉS DADES I TELECOM.</t>
  </si>
  <si>
    <t>CONCEPTE 670 Inversions en altre immobilitzat material</t>
  </si>
  <si>
    <t>ARTICLE 67 INVERSIONS EN ALTRE IMMOBILITZAT MATERIAL</t>
  </si>
  <si>
    <t>CONCEPTE 680 Inversions en immobilitzat intangible</t>
  </si>
  <si>
    <t>ARTICLE 68 INVERSIONS EN IMMOBILITZAT INTANGIBLE</t>
  </si>
  <si>
    <t>CAPÍTOL 6 INVERSIONS REALS</t>
  </si>
  <si>
    <t>Subtotals i Totals</t>
  </si>
  <si>
    <t>Imports aplicació</t>
  </si>
  <si>
    <t>Imports per concepte i article</t>
  </si>
  <si>
    <t>Imports en Euros</t>
  </si>
  <si>
    <t>ARTICLE 12 PERSONAL FUNCIONARI</t>
  </si>
  <si>
    <t>Conservació, reparació i manteniment de material de transport</t>
  </si>
  <si>
    <t>CONCEPTE 211 Conser. reparació i manteniment material transport</t>
  </si>
  <si>
    <t>Despeses de primer establiment</t>
  </si>
  <si>
    <t>Solucions Tecnològiques adquirides al CTTI</t>
  </si>
  <si>
    <t>Inversions en altre immobilitzat material</t>
  </si>
  <si>
    <t>PRESSUPOST TOTAL OFICINA ANTIFRAU DE CATALUNYA 2017</t>
  </si>
  <si>
    <r>
      <t>PRESSUPOST DE L'OFICINA ANTIFRAU DE CATALUNYA ANY 2019</t>
    </r>
    <r>
      <rPr>
        <b/>
        <vertAlign val="superscript"/>
        <sz val="12"/>
        <color indexed="8"/>
        <rFont val="Aribau Grotesk Offc"/>
      </rPr>
      <t xml:space="preserve"> (*)</t>
    </r>
  </si>
  <si>
    <t>de pressupostos de la Generalitat de Catalunya per al 2017</t>
  </si>
  <si>
    <r>
      <rPr>
        <vertAlign val="superscript"/>
        <sz val="10"/>
        <color indexed="8"/>
        <rFont val="Aribau Grotesk Offc"/>
      </rPr>
      <t xml:space="preserve">(*) </t>
    </r>
    <r>
      <rPr>
        <sz val="10"/>
        <color indexed="8"/>
        <rFont val="Aribau Grotesk Offc"/>
      </rPr>
      <t xml:space="preserve">A partir de l’1 de gener de 2019 es prorroguen els crèdits inicials de les despeses dels pressupostos de l'OAC per a l’any 2017, aprovats per la Llei 4/2017, del 28 de març,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</si>
</sst>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</font>
    <font>
      <sz val="10"/>
      <color indexed="8"/>
      <name val="Aribau Grotesk Offc"/>
    </font>
    <font>
      <sz val="11"/>
      <color indexed="8"/>
      <name val="Aribau Grotesk Offc"/>
    </font>
    <font>
      <i/>
      <sz val="11"/>
      <color indexed="8"/>
      <name val="Aribau Grotesk Offc"/>
    </font>
    <font>
      <i/>
      <sz val="10"/>
      <color indexed="8"/>
      <name val="Aribau Grotesk Offc"/>
    </font>
    <font>
      <b/>
      <sz val="11"/>
      <color indexed="8"/>
      <name val="Aribau Grotesk Offc"/>
    </font>
    <font>
      <b/>
      <sz val="10"/>
      <color indexed="8"/>
      <name val="Aribau Grotesk Offc"/>
    </font>
    <font>
      <i/>
      <sz val="9"/>
      <color indexed="8"/>
      <name val="Aribau Grotesk Offc"/>
    </font>
    <font>
      <b/>
      <sz val="12"/>
      <color indexed="8"/>
      <name val="Aribau Grotesk Offc"/>
    </font>
    <font>
      <b/>
      <vertAlign val="superscript"/>
      <sz val="12"/>
      <color indexed="8"/>
      <name val="Aribau Grotesk Offc"/>
    </font>
    <font>
      <vertAlign val="superscript"/>
      <sz val="10"/>
      <color indexed="8"/>
      <name val="Aribau Grotesk Offc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indent="4"/>
    </xf>
    <xf numFmtId="0" fontId="6" fillId="0" borderId="0" xfId="0" applyFont="1" applyFill="1" applyAlignment="1">
      <alignment vertical="center" wrapText="1"/>
    </xf>
    <xf numFmtId="0" fontId="4" fillId="0" borderId="0" xfId="0" applyFont="1" applyAlignment="1">
      <alignment horizontal="left" indent="3"/>
    </xf>
    <xf numFmtId="0" fontId="5" fillId="0" borderId="0" xfId="0" applyFont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right" wrapText="1"/>
    </xf>
    <xf numFmtId="0" fontId="1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 indent="2"/>
    </xf>
    <xf numFmtId="4" fontId="3" fillId="0" borderId="1" xfId="0" applyNumberFormat="1" applyFont="1" applyFill="1" applyBorder="1" applyAlignment="1">
      <alignment horizontal="right" wrapText="1"/>
    </xf>
    <xf numFmtId="0" fontId="4" fillId="0" borderId="1" xfId="0" applyFont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 indent="4"/>
    </xf>
    <xf numFmtId="4" fontId="5" fillId="0" borderId="1" xfId="0" applyNumberFormat="1" applyFont="1" applyFill="1" applyBorder="1" applyAlignment="1">
      <alignment horizontal="right" wrapText="1"/>
    </xf>
    <xf numFmtId="0" fontId="6" fillId="0" borderId="1" xfId="0" applyFont="1" applyBorder="1"/>
    <xf numFmtId="0" fontId="3" fillId="0" borderId="1" xfId="0" applyFont="1" applyFill="1" applyBorder="1" applyAlignment="1">
      <alignment horizontal="left" wrapText="1" indent="3"/>
    </xf>
    <xf numFmtId="4" fontId="5" fillId="0" borderId="1" xfId="0" applyNumberFormat="1" applyFont="1" applyFill="1" applyBorder="1" applyAlignment="1">
      <alignment horizontal="left" wrapText="1" indent="4"/>
    </xf>
    <xf numFmtId="0" fontId="6" fillId="0" borderId="1" xfId="0" applyFont="1" applyBorder="1" applyAlignment="1">
      <alignment horizontal="left" indent="4"/>
    </xf>
    <xf numFmtId="0" fontId="2" fillId="0" borderId="1" xfId="0" applyFont="1" applyFill="1" applyBorder="1" applyAlignment="1">
      <alignment horizontal="left" wrapText="1" indent="3"/>
    </xf>
    <xf numFmtId="0" fontId="5" fillId="0" borderId="1" xfId="0" applyFont="1" applyFill="1" applyBorder="1" applyAlignment="1">
      <alignment horizontal="left" wrapText="1" indent="6"/>
    </xf>
    <xf numFmtId="4" fontId="6" fillId="0" borderId="1" xfId="0" applyNumberFormat="1" applyFont="1" applyBorder="1"/>
    <xf numFmtId="4" fontId="3" fillId="0" borderId="1" xfId="0" applyNumberFormat="1" applyFont="1" applyFill="1" applyBorder="1" applyAlignment="1">
      <alignment horizontal="left" wrapText="1" indent="3"/>
    </xf>
    <xf numFmtId="0" fontId="4" fillId="0" borderId="1" xfId="0" applyFont="1" applyBorder="1" applyAlignment="1">
      <alignment horizontal="left" indent="3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right" wrapText="1"/>
    </xf>
    <xf numFmtId="0" fontId="1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wrapText="1"/>
    </xf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76200</xdr:rowOff>
    </xdr:from>
    <xdr:to>
      <xdr:col>2</xdr:col>
      <xdr:colOff>1082040</xdr:colOff>
      <xdr:row>4</xdr:row>
      <xdr:rowOff>91440</xdr:rowOff>
    </xdr:to>
    <xdr:pic>
      <xdr:nvPicPr>
        <xdr:cNvPr id="4103" name="Imatge 1" descr="OA-Marca-Signatu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251460"/>
          <a:ext cx="18288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F126"/>
  <sheetViews>
    <sheetView tabSelected="1" workbookViewId="0">
      <selection activeCell="C1" sqref="C1"/>
    </sheetView>
  </sheetViews>
  <sheetFormatPr defaultRowHeight="13.8" x14ac:dyDescent="0.3"/>
  <cols>
    <col min="1" max="1" width="5.33203125" style="1" customWidth="1"/>
    <col min="2" max="2" width="11.5546875" style="1" customWidth="1"/>
    <col min="3" max="3" width="87.109375" style="1" customWidth="1"/>
    <col min="4" max="4" width="19.109375" style="1" customWidth="1"/>
    <col min="5" max="5" width="19.109375" style="37" customWidth="1"/>
    <col min="6" max="6" width="19.109375" style="1" customWidth="1"/>
    <col min="7" max="16384" width="8.88671875" style="1"/>
  </cols>
  <sheetData>
    <row r="6" spans="2:6" ht="18" x14ac:dyDescent="0.35">
      <c r="B6" s="45" t="s">
        <v>166</v>
      </c>
      <c r="C6" s="45"/>
      <c r="D6" s="45"/>
      <c r="E6" s="45"/>
      <c r="F6" s="45"/>
    </row>
    <row r="8" spans="2:6" x14ac:dyDescent="0.3">
      <c r="F8" s="4" t="s">
        <v>158</v>
      </c>
    </row>
    <row r="9" spans="2:6" s="6" customFormat="1" ht="31.2" customHeight="1" x14ac:dyDescent="0.25">
      <c r="B9" s="31" t="s">
        <v>0</v>
      </c>
      <c r="C9" s="32" t="s">
        <v>1</v>
      </c>
      <c r="D9" s="33" t="s">
        <v>156</v>
      </c>
      <c r="E9" s="33" t="s">
        <v>157</v>
      </c>
      <c r="F9" s="33" t="s">
        <v>155</v>
      </c>
    </row>
    <row r="10" spans="2:6" ht="15" customHeight="1" x14ac:dyDescent="0.3">
      <c r="B10" s="28" t="s">
        <v>2</v>
      </c>
      <c r="C10" s="28" t="s">
        <v>3</v>
      </c>
      <c r="D10" s="29">
        <v>202551.33</v>
      </c>
      <c r="E10" s="38"/>
      <c r="F10" s="30"/>
    </row>
    <row r="11" spans="2:6" ht="15" customHeight="1" x14ac:dyDescent="0.3">
      <c r="B11" s="9" t="s">
        <v>4</v>
      </c>
      <c r="C11" s="9" t="s">
        <v>5</v>
      </c>
      <c r="D11" s="10">
        <v>472619.77</v>
      </c>
      <c r="E11" s="39"/>
      <c r="F11" s="11"/>
    </row>
    <row r="12" spans="2:6" s="2" customFormat="1" ht="15" customHeight="1" x14ac:dyDescent="0.3">
      <c r="B12" s="12"/>
      <c r="C12" s="13" t="s">
        <v>104</v>
      </c>
      <c r="D12" s="14"/>
      <c r="E12" s="40">
        <f>SUM(D10:D11)</f>
        <v>675171.1</v>
      </c>
      <c r="F12" s="15"/>
    </row>
    <row r="13" spans="2:6" s="3" customFormat="1" ht="15" customHeight="1" x14ac:dyDescent="0.3">
      <c r="B13" s="16"/>
      <c r="C13" s="17" t="s">
        <v>103</v>
      </c>
      <c r="D13" s="18"/>
      <c r="E13" s="41">
        <f>SUM(E12)</f>
        <v>675171.1</v>
      </c>
      <c r="F13" s="19"/>
    </row>
    <row r="14" spans="2:6" ht="15" customHeight="1" x14ac:dyDescent="0.3">
      <c r="B14" s="9" t="s">
        <v>6</v>
      </c>
      <c r="C14" s="9" t="s">
        <v>3</v>
      </c>
      <c r="D14" s="10">
        <v>70337.23</v>
      </c>
      <c r="E14" s="39"/>
      <c r="F14" s="11"/>
    </row>
    <row r="15" spans="2:6" ht="15" customHeight="1" x14ac:dyDescent="0.3">
      <c r="B15" s="9" t="s">
        <v>7</v>
      </c>
      <c r="C15" s="9" t="s">
        <v>5</v>
      </c>
      <c r="D15" s="10">
        <v>249377.46</v>
      </c>
      <c r="E15" s="39"/>
      <c r="F15" s="11"/>
    </row>
    <row r="16" spans="2:6" s="2" customFormat="1" ht="15" customHeight="1" x14ac:dyDescent="0.3">
      <c r="B16" s="12"/>
      <c r="C16" s="20" t="s">
        <v>105</v>
      </c>
      <c r="D16" s="14"/>
      <c r="E16" s="40">
        <f>SUM(D14+D15)</f>
        <v>319714.69</v>
      </c>
      <c r="F16" s="15"/>
    </row>
    <row r="17" spans="2:6" s="5" customFormat="1" ht="15" customHeight="1" x14ac:dyDescent="0.3">
      <c r="B17" s="17"/>
      <c r="C17" s="17" t="s">
        <v>102</v>
      </c>
      <c r="D17" s="21"/>
      <c r="E17" s="41">
        <f>D14+D15</f>
        <v>319714.69</v>
      </c>
      <c r="F17" s="22"/>
    </row>
    <row r="18" spans="2:6" ht="15" customHeight="1" x14ac:dyDescent="0.3">
      <c r="B18" s="9" t="s">
        <v>8</v>
      </c>
      <c r="C18" s="9" t="s">
        <v>3</v>
      </c>
      <c r="D18" s="10">
        <v>483125.8</v>
      </c>
      <c r="E18" s="39"/>
      <c r="F18" s="11"/>
    </row>
    <row r="19" spans="2:6" s="2" customFormat="1" ht="15" customHeight="1" x14ac:dyDescent="0.3">
      <c r="B19" s="12"/>
      <c r="C19" s="20" t="s">
        <v>106</v>
      </c>
      <c r="D19" s="14"/>
      <c r="E19" s="40">
        <f>D18</f>
        <v>483125.8</v>
      </c>
      <c r="F19" s="15"/>
    </row>
    <row r="20" spans="2:6" ht="15" customHeight="1" x14ac:dyDescent="0.3">
      <c r="B20" s="9" t="s">
        <v>9</v>
      </c>
      <c r="C20" s="9" t="s">
        <v>5</v>
      </c>
      <c r="D20" s="10">
        <v>1242323.49</v>
      </c>
      <c r="E20" s="39"/>
      <c r="F20" s="11"/>
    </row>
    <row r="21" spans="2:6" ht="15" customHeight="1" x14ac:dyDescent="0.3">
      <c r="B21" s="9"/>
      <c r="C21" s="23" t="s">
        <v>107</v>
      </c>
      <c r="D21" s="10"/>
      <c r="E21" s="42">
        <f>D20</f>
        <v>1242323.49</v>
      </c>
      <c r="F21" s="11"/>
    </row>
    <row r="22" spans="2:6" s="5" customFormat="1" ht="15" customHeight="1" x14ac:dyDescent="0.3">
      <c r="B22" s="17"/>
      <c r="C22" s="17" t="s">
        <v>159</v>
      </c>
      <c r="D22" s="21"/>
      <c r="E22" s="41">
        <f>E19+E21</f>
        <v>1725449.29</v>
      </c>
      <c r="F22" s="22"/>
    </row>
    <row r="23" spans="2:6" ht="15" customHeight="1" x14ac:dyDescent="0.3">
      <c r="B23" s="9" t="s">
        <v>10</v>
      </c>
      <c r="C23" s="9" t="s">
        <v>3</v>
      </c>
      <c r="D23" s="10">
        <v>270935.33</v>
      </c>
      <c r="E23" s="39"/>
      <c r="F23" s="11"/>
    </row>
    <row r="24" spans="2:6" ht="15" customHeight="1" x14ac:dyDescent="0.3">
      <c r="B24" s="9" t="s">
        <v>11</v>
      </c>
      <c r="C24" s="9" t="s">
        <v>5</v>
      </c>
      <c r="D24" s="10">
        <v>834923.17</v>
      </c>
      <c r="E24" s="39"/>
      <c r="F24" s="11"/>
    </row>
    <row r="25" spans="2:6" ht="15" customHeight="1" x14ac:dyDescent="0.3">
      <c r="B25" s="9"/>
      <c r="C25" s="23" t="s">
        <v>108</v>
      </c>
      <c r="D25" s="10"/>
      <c r="E25" s="42">
        <f>D23+D24</f>
        <v>1105858.5</v>
      </c>
      <c r="F25" s="11"/>
    </row>
    <row r="26" spans="2:6" s="5" customFormat="1" ht="15" customHeight="1" x14ac:dyDescent="0.3">
      <c r="B26" s="17"/>
      <c r="C26" s="17" t="s">
        <v>109</v>
      </c>
      <c r="D26" s="21"/>
      <c r="E26" s="41">
        <f>E25</f>
        <v>1105858.5</v>
      </c>
      <c r="F26" s="22"/>
    </row>
    <row r="27" spans="2:6" ht="15" customHeight="1" x14ac:dyDescent="0.3">
      <c r="B27" s="9" t="s">
        <v>12</v>
      </c>
      <c r="C27" s="9" t="s">
        <v>13</v>
      </c>
      <c r="D27" s="10">
        <v>411600</v>
      </c>
      <c r="E27" s="39"/>
      <c r="F27" s="11"/>
    </row>
    <row r="28" spans="2:6" ht="15" customHeight="1" x14ac:dyDescent="0.3">
      <c r="B28" s="9" t="s">
        <v>14</v>
      </c>
      <c r="C28" s="9" t="s">
        <v>15</v>
      </c>
      <c r="D28" s="10">
        <v>4200</v>
      </c>
      <c r="E28" s="39"/>
      <c r="F28" s="11"/>
    </row>
    <row r="29" spans="2:6" ht="15" customHeight="1" x14ac:dyDescent="0.3">
      <c r="B29" s="9" t="s">
        <v>16</v>
      </c>
      <c r="C29" s="9" t="s">
        <v>17</v>
      </c>
      <c r="D29" s="10">
        <v>4200</v>
      </c>
      <c r="E29" s="39"/>
      <c r="F29" s="11"/>
    </row>
    <row r="30" spans="2:6" ht="15" customHeight="1" x14ac:dyDescent="0.3">
      <c r="B30" s="9"/>
      <c r="C30" s="23" t="s">
        <v>110</v>
      </c>
      <c r="D30" s="10"/>
      <c r="E30" s="42">
        <f>D27+D28+D29</f>
        <v>420000</v>
      </c>
      <c r="F30" s="11"/>
    </row>
    <row r="31" spans="2:6" s="5" customFormat="1" ht="15" customHeight="1" x14ac:dyDescent="0.3">
      <c r="B31" s="17"/>
      <c r="C31" s="17" t="s">
        <v>111</v>
      </c>
      <c r="D31" s="21"/>
      <c r="E31" s="41">
        <f>E30</f>
        <v>420000</v>
      </c>
      <c r="F31" s="22"/>
    </row>
    <row r="32" spans="2:6" ht="15" customHeight="1" x14ac:dyDescent="0.3">
      <c r="B32" s="9" t="s">
        <v>18</v>
      </c>
      <c r="C32" s="9" t="s">
        <v>19</v>
      </c>
      <c r="D32" s="10">
        <v>13500</v>
      </c>
      <c r="E32" s="39"/>
      <c r="F32" s="11"/>
    </row>
    <row r="33" spans="2:6" ht="15" customHeight="1" x14ac:dyDescent="0.3">
      <c r="B33" s="9"/>
      <c r="C33" s="23" t="s">
        <v>112</v>
      </c>
      <c r="D33" s="10"/>
      <c r="E33" s="42">
        <f>D32</f>
        <v>13500</v>
      </c>
      <c r="F33" s="11"/>
    </row>
    <row r="34" spans="2:6" s="5" customFormat="1" ht="15" customHeight="1" x14ac:dyDescent="0.3">
      <c r="B34" s="17"/>
      <c r="C34" s="17" t="s">
        <v>114</v>
      </c>
      <c r="D34" s="21"/>
      <c r="E34" s="41">
        <f>E33</f>
        <v>13500</v>
      </c>
      <c r="F34" s="22"/>
    </row>
    <row r="35" spans="2:6" s="3" customFormat="1" ht="15" customHeight="1" x14ac:dyDescent="0.3">
      <c r="B35" s="16"/>
      <c r="C35" s="24" t="s">
        <v>113</v>
      </c>
      <c r="D35" s="18"/>
      <c r="E35" s="43"/>
      <c r="F35" s="25">
        <f>E13+E17+E22+E26+E31+E34</f>
        <v>4259693.58</v>
      </c>
    </row>
    <row r="36" spans="2:6" ht="15" customHeight="1" x14ac:dyDescent="0.3">
      <c r="B36" s="9" t="s">
        <v>20</v>
      </c>
      <c r="C36" s="9" t="s">
        <v>21</v>
      </c>
      <c r="D36" s="10">
        <v>150000</v>
      </c>
      <c r="E36" s="39"/>
      <c r="F36" s="11"/>
    </row>
    <row r="37" spans="2:6" s="2" customFormat="1" ht="15" customHeight="1" x14ac:dyDescent="0.3">
      <c r="B37" s="12"/>
      <c r="C37" s="20" t="s">
        <v>115</v>
      </c>
      <c r="D37" s="14"/>
      <c r="E37" s="40">
        <f>D36</f>
        <v>150000</v>
      </c>
      <c r="F37" s="15"/>
    </row>
    <row r="38" spans="2:6" ht="15" customHeight="1" x14ac:dyDescent="0.3">
      <c r="B38" s="9" t="s">
        <v>22</v>
      </c>
      <c r="C38" s="9" t="s">
        <v>23</v>
      </c>
      <c r="D38" s="10">
        <v>18000</v>
      </c>
      <c r="E38" s="39"/>
      <c r="F38" s="11"/>
    </row>
    <row r="39" spans="2:6" s="2" customFormat="1" ht="15" customHeight="1" x14ac:dyDescent="0.3">
      <c r="B39" s="12"/>
      <c r="C39" s="20" t="s">
        <v>116</v>
      </c>
      <c r="D39" s="14"/>
      <c r="E39" s="40">
        <f>D38</f>
        <v>18000</v>
      </c>
      <c r="F39" s="15"/>
    </row>
    <row r="40" spans="2:6" ht="15" customHeight="1" x14ac:dyDescent="0.3">
      <c r="B40" s="9" t="s">
        <v>24</v>
      </c>
      <c r="C40" s="9" t="s">
        <v>25</v>
      </c>
      <c r="D40" s="10">
        <v>28000</v>
      </c>
      <c r="E40" s="39"/>
      <c r="F40" s="11"/>
    </row>
    <row r="41" spans="2:6" s="2" customFormat="1" ht="15" customHeight="1" x14ac:dyDescent="0.3">
      <c r="B41" s="12"/>
      <c r="C41" s="20" t="s">
        <v>117</v>
      </c>
      <c r="D41" s="14"/>
      <c r="E41" s="40">
        <f>D40</f>
        <v>28000</v>
      </c>
      <c r="F41" s="15"/>
    </row>
    <row r="42" spans="2:6" ht="15" customHeight="1" x14ac:dyDescent="0.3">
      <c r="B42" s="9" t="s">
        <v>26</v>
      </c>
      <c r="C42" s="9" t="s">
        <v>27</v>
      </c>
      <c r="D42" s="10">
        <v>1000</v>
      </c>
      <c r="E42" s="39"/>
      <c r="F42" s="11"/>
    </row>
    <row r="43" spans="2:6" ht="15" customHeight="1" x14ac:dyDescent="0.3">
      <c r="B43" s="9"/>
      <c r="C43" s="9" t="s">
        <v>118</v>
      </c>
      <c r="D43" s="10"/>
      <c r="E43" s="42">
        <f>D42</f>
        <v>1000</v>
      </c>
      <c r="F43" s="11"/>
    </row>
    <row r="44" spans="2:6" ht="15" customHeight="1" x14ac:dyDescent="0.3">
      <c r="B44" s="9" t="s">
        <v>28</v>
      </c>
      <c r="C44" s="9" t="s">
        <v>29</v>
      </c>
      <c r="D44" s="10">
        <v>1000</v>
      </c>
      <c r="E44" s="39"/>
      <c r="F44" s="11"/>
    </row>
    <row r="45" spans="2:6" s="2" customFormat="1" ht="15" customHeight="1" x14ac:dyDescent="0.3">
      <c r="B45" s="12"/>
      <c r="C45" s="20" t="s">
        <v>119</v>
      </c>
      <c r="D45" s="14"/>
      <c r="E45" s="40">
        <f>D44</f>
        <v>1000</v>
      </c>
      <c r="F45" s="15"/>
    </row>
    <row r="46" spans="2:6" s="3" customFormat="1" ht="15" customHeight="1" x14ac:dyDescent="0.3">
      <c r="B46" s="16"/>
      <c r="C46" s="17" t="s">
        <v>120</v>
      </c>
      <c r="D46" s="18"/>
      <c r="E46" s="41">
        <f>E37+E39+E41+E43+E45</f>
        <v>198000</v>
      </c>
      <c r="F46" s="19"/>
    </row>
    <row r="47" spans="2:6" ht="15" customHeight="1" x14ac:dyDescent="0.3">
      <c r="B47" s="9" t="s">
        <v>30</v>
      </c>
      <c r="C47" s="9" t="s">
        <v>31</v>
      </c>
      <c r="D47" s="10">
        <v>45000</v>
      </c>
      <c r="E47" s="39"/>
      <c r="F47" s="11"/>
    </row>
    <row r="48" spans="2:6" s="2" customFormat="1" ht="15" customHeight="1" x14ac:dyDescent="0.3">
      <c r="B48" s="12"/>
      <c r="C48" s="20" t="s">
        <v>121</v>
      </c>
      <c r="D48" s="14"/>
      <c r="E48" s="40">
        <f>D47</f>
        <v>45000</v>
      </c>
      <c r="F48" s="15"/>
    </row>
    <row r="49" spans="2:6" s="2" customFormat="1" ht="15" customHeight="1" x14ac:dyDescent="0.3">
      <c r="B49" s="34">
        <v>2110001</v>
      </c>
      <c r="C49" s="12" t="s">
        <v>160</v>
      </c>
      <c r="D49" s="14">
        <v>1000</v>
      </c>
      <c r="E49" s="40"/>
      <c r="F49" s="15"/>
    </row>
    <row r="50" spans="2:6" s="2" customFormat="1" ht="15" customHeight="1" x14ac:dyDescent="0.3">
      <c r="B50" s="12"/>
      <c r="C50" s="20" t="s">
        <v>161</v>
      </c>
      <c r="D50" s="14"/>
      <c r="E50" s="40">
        <f>D49</f>
        <v>1000</v>
      </c>
      <c r="F50" s="15"/>
    </row>
    <row r="51" spans="2:6" ht="15" customHeight="1" x14ac:dyDescent="0.3">
      <c r="B51" s="9" t="s">
        <v>32</v>
      </c>
      <c r="C51" s="9" t="s">
        <v>33</v>
      </c>
      <c r="D51" s="10">
        <v>1000</v>
      </c>
      <c r="E51" s="39"/>
      <c r="F51" s="11"/>
    </row>
    <row r="52" spans="2:6" s="2" customFormat="1" ht="15" customHeight="1" x14ac:dyDescent="0.3">
      <c r="B52" s="12"/>
      <c r="C52" s="20" t="s">
        <v>122</v>
      </c>
      <c r="D52" s="14"/>
      <c r="E52" s="40">
        <f>D51</f>
        <v>1000</v>
      </c>
      <c r="F52" s="15"/>
    </row>
    <row r="53" spans="2:6" ht="15" customHeight="1" x14ac:dyDescent="0.3">
      <c r="B53" s="9" t="s">
        <v>34</v>
      </c>
      <c r="C53" s="9" t="s">
        <v>35</v>
      </c>
      <c r="D53" s="10">
        <v>1000</v>
      </c>
      <c r="E53" s="39"/>
      <c r="F53" s="11"/>
    </row>
    <row r="54" spans="2:6" s="2" customFormat="1" ht="15" customHeight="1" x14ac:dyDescent="0.3">
      <c r="B54" s="12"/>
      <c r="C54" s="20" t="s">
        <v>123</v>
      </c>
      <c r="D54" s="14"/>
      <c r="E54" s="40">
        <f>D53</f>
        <v>1000</v>
      </c>
      <c r="F54" s="15"/>
    </row>
    <row r="55" spans="2:6" ht="15" customHeight="1" x14ac:dyDescent="0.3">
      <c r="B55" s="9" t="s">
        <v>36</v>
      </c>
      <c r="C55" s="9" t="s">
        <v>37</v>
      </c>
      <c r="D55" s="10">
        <v>1000</v>
      </c>
      <c r="E55" s="39"/>
      <c r="F55" s="11"/>
    </row>
    <row r="56" spans="2:6" s="2" customFormat="1" ht="15" customHeight="1" x14ac:dyDescent="0.3">
      <c r="B56" s="12"/>
      <c r="C56" s="20" t="s">
        <v>124</v>
      </c>
      <c r="D56" s="14"/>
      <c r="E56" s="40">
        <f>D55</f>
        <v>1000</v>
      </c>
      <c r="F56" s="15"/>
    </row>
    <row r="57" spans="2:6" s="3" customFormat="1" ht="15" customHeight="1" x14ac:dyDescent="0.3">
      <c r="B57" s="16"/>
      <c r="C57" s="17" t="s">
        <v>125</v>
      </c>
      <c r="D57" s="18"/>
      <c r="E57" s="41">
        <f>E48+E52+E54+E56+E50</f>
        <v>49000</v>
      </c>
      <c r="F57" s="19"/>
    </row>
    <row r="58" spans="2:6" ht="15" customHeight="1" x14ac:dyDescent="0.3">
      <c r="B58" s="9" t="s">
        <v>38</v>
      </c>
      <c r="C58" s="9" t="s">
        <v>39</v>
      </c>
      <c r="D58" s="10">
        <v>10000</v>
      </c>
      <c r="E58" s="39"/>
      <c r="F58" s="11"/>
    </row>
    <row r="59" spans="2:6" ht="15" customHeight="1" x14ac:dyDescent="0.3">
      <c r="B59" s="9" t="s">
        <v>40</v>
      </c>
      <c r="C59" s="9" t="s">
        <v>41</v>
      </c>
      <c r="D59" s="10">
        <v>18000</v>
      </c>
      <c r="E59" s="39"/>
      <c r="F59" s="11"/>
    </row>
    <row r="60" spans="2:6" s="7" customFormat="1" ht="15" customHeight="1" x14ac:dyDescent="0.3">
      <c r="B60" s="20"/>
      <c r="C60" s="20" t="s">
        <v>126</v>
      </c>
      <c r="D60" s="26"/>
      <c r="E60" s="40">
        <f>D58+D59</f>
        <v>28000</v>
      </c>
      <c r="F60" s="27"/>
    </row>
    <row r="61" spans="2:6" ht="15" customHeight="1" x14ac:dyDescent="0.3">
      <c r="B61" s="9" t="s">
        <v>42</v>
      </c>
      <c r="C61" s="9" t="s">
        <v>43</v>
      </c>
      <c r="D61" s="10">
        <v>38000</v>
      </c>
      <c r="E61" s="39"/>
      <c r="F61" s="11"/>
    </row>
    <row r="62" spans="2:6" ht="15" customHeight="1" x14ac:dyDescent="0.3">
      <c r="B62" s="9" t="s">
        <v>44</v>
      </c>
      <c r="C62" s="9" t="s">
        <v>45</v>
      </c>
      <c r="D62" s="10">
        <v>3000</v>
      </c>
      <c r="E62" s="39"/>
      <c r="F62" s="11"/>
    </row>
    <row r="63" spans="2:6" ht="15" customHeight="1" x14ac:dyDescent="0.3">
      <c r="B63" s="9" t="s">
        <v>46</v>
      </c>
      <c r="C63" s="9" t="s">
        <v>47</v>
      </c>
      <c r="D63" s="10">
        <v>1000</v>
      </c>
      <c r="E63" s="39"/>
      <c r="F63" s="11"/>
    </row>
    <row r="64" spans="2:6" ht="15" customHeight="1" x14ac:dyDescent="0.3">
      <c r="B64" s="9" t="s">
        <v>48</v>
      </c>
      <c r="C64" s="9" t="s">
        <v>49</v>
      </c>
      <c r="D64" s="10">
        <v>40000</v>
      </c>
      <c r="E64" s="39"/>
      <c r="F64" s="11"/>
    </row>
    <row r="65" spans="2:6" s="7" customFormat="1" ht="15" customHeight="1" x14ac:dyDescent="0.3">
      <c r="B65" s="20"/>
      <c r="C65" s="20" t="s">
        <v>127</v>
      </c>
      <c r="D65" s="26"/>
      <c r="E65" s="40">
        <f>D61+D62+D63+D64</f>
        <v>82000</v>
      </c>
      <c r="F65" s="27"/>
    </row>
    <row r="66" spans="2:6" ht="15" customHeight="1" x14ac:dyDescent="0.3">
      <c r="B66" s="9" t="s">
        <v>50</v>
      </c>
      <c r="C66" s="9" t="s">
        <v>51</v>
      </c>
      <c r="D66" s="10">
        <v>30000</v>
      </c>
      <c r="E66" s="39"/>
      <c r="F66" s="11"/>
    </row>
    <row r="67" spans="2:6" ht="15" customHeight="1" x14ac:dyDescent="0.3">
      <c r="B67" s="9"/>
      <c r="C67" s="9" t="s">
        <v>128</v>
      </c>
      <c r="D67" s="10"/>
      <c r="E67" s="42">
        <f>D66</f>
        <v>30000</v>
      </c>
      <c r="F67" s="11"/>
    </row>
    <row r="68" spans="2:6" ht="15" customHeight="1" x14ac:dyDescent="0.3">
      <c r="B68" s="9" t="s">
        <v>52</v>
      </c>
      <c r="C68" s="9" t="s">
        <v>53</v>
      </c>
      <c r="D68" s="10">
        <v>1000</v>
      </c>
      <c r="E68" s="39"/>
      <c r="F68" s="11"/>
    </row>
    <row r="69" spans="2:6" s="7" customFormat="1" ht="15" customHeight="1" x14ac:dyDescent="0.3">
      <c r="B69" s="20"/>
      <c r="C69" s="20" t="s">
        <v>129</v>
      </c>
      <c r="D69" s="26"/>
      <c r="E69" s="40">
        <f>D68</f>
        <v>1000</v>
      </c>
      <c r="F69" s="27"/>
    </row>
    <row r="70" spans="2:6" ht="15" customHeight="1" x14ac:dyDescent="0.3">
      <c r="B70" s="9" t="s">
        <v>54</v>
      </c>
      <c r="C70" s="9" t="s">
        <v>55</v>
      </c>
      <c r="D70" s="10">
        <v>30000</v>
      </c>
      <c r="E70" s="39"/>
      <c r="F70" s="11"/>
    </row>
    <row r="71" spans="2:6" ht="15" customHeight="1" x14ac:dyDescent="0.3">
      <c r="B71" s="9"/>
      <c r="C71" s="9" t="s">
        <v>130</v>
      </c>
      <c r="D71" s="10"/>
      <c r="E71" s="42">
        <f>D70</f>
        <v>30000</v>
      </c>
      <c r="F71" s="11"/>
    </row>
    <row r="72" spans="2:6" ht="15" customHeight="1" x14ac:dyDescent="0.3">
      <c r="B72" s="9" t="s">
        <v>56</v>
      </c>
      <c r="C72" s="9" t="s">
        <v>57</v>
      </c>
      <c r="D72" s="10">
        <v>3000</v>
      </c>
      <c r="E72" s="39"/>
      <c r="F72" s="11"/>
    </row>
    <row r="73" spans="2:6" s="7" customFormat="1" ht="15" customHeight="1" x14ac:dyDescent="0.3">
      <c r="B73" s="20"/>
      <c r="C73" s="20" t="s">
        <v>131</v>
      </c>
      <c r="D73" s="26"/>
      <c r="E73" s="40">
        <f>D72</f>
        <v>3000</v>
      </c>
      <c r="F73" s="27"/>
    </row>
    <row r="74" spans="2:6" ht="15" customHeight="1" x14ac:dyDescent="0.3">
      <c r="B74" s="9" t="s">
        <v>72</v>
      </c>
      <c r="C74" s="9" t="s">
        <v>132</v>
      </c>
      <c r="D74" s="10">
        <v>4000</v>
      </c>
      <c r="E74" s="39"/>
      <c r="F74" s="11"/>
    </row>
    <row r="75" spans="2:6" ht="15" customHeight="1" x14ac:dyDescent="0.3">
      <c r="B75" s="9" t="s">
        <v>58</v>
      </c>
      <c r="C75" s="9" t="s">
        <v>59</v>
      </c>
      <c r="D75" s="10">
        <v>20000</v>
      </c>
      <c r="E75" s="39"/>
      <c r="F75" s="11"/>
    </row>
    <row r="76" spans="2:6" ht="15" customHeight="1" x14ac:dyDescent="0.3">
      <c r="B76" s="9" t="s">
        <v>62</v>
      </c>
      <c r="C76" s="9" t="s">
        <v>63</v>
      </c>
      <c r="D76" s="10">
        <v>1000</v>
      </c>
      <c r="E76" s="39"/>
      <c r="F76" s="11"/>
    </row>
    <row r="77" spans="2:6" ht="15" customHeight="1" x14ac:dyDescent="0.3">
      <c r="B77" s="9" t="s">
        <v>64</v>
      </c>
      <c r="C77" s="9" t="s">
        <v>65</v>
      </c>
      <c r="D77" s="10">
        <v>35000</v>
      </c>
      <c r="E77" s="39"/>
      <c r="F77" s="11"/>
    </row>
    <row r="78" spans="2:6" ht="15" customHeight="1" x14ac:dyDescent="0.3">
      <c r="B78" s="9" t="s">
        <v>66</v>
      </c>
      <c r="C78" s="9" t="s">
        <v>67</v>
      </c>
      <c r="D78" s="10">
        <v>1000</v>
      </c>
      <c r="E78" s="39"/>
      <c r="F78" s="11"/>
    </row>
    <row r="79" spans="2:6" ht="15" customHeight="1" x14ac:dyDescent="0.3">
      <c r="B79" s="9" t="s">
        <v>68</v>
      </c>
      <c r="C79" s="9" t="s">
        <v>69</v>
      </c>
      <c r="D79" s="10">
        <v>1000</v>
      </c>
      <c r="E79" s="39"/>
      <c r="F79" s="11"/>
    </row>
    <row r="80" spans="2:6" ht="15" customHeight="1" x14ac:dyDescent="0.3">
      <c r="B80" s="9" t="s">
        <v>70</v>
      </c>
      <c r="C80" s="9" t="s">
        <v>71</v>
      </c>
      <c r="D80" s="10">
        <v>20000</v>
      </c>
      <c r="E80" s="39"/>
      <c r="F80" s="11"/>
    </row>
    <row r="81" spans="2:6" ht="15" customHeight="1" x14ac:dyDescent="0.3">
      <c r="B81" s="34">
        <v>2260012</v>
      </c>
      <c r="C81" s="9" t="s">
        <v>162</v>
      </c>
      <c r="D81" s="10">
        <v>1000</v>
      </c>
      <c r="E81" s="39"/>
      <c r="F81" s="11"/>
    </row>
    <row r="82" spans="2:6" ht="15" customHeight="1" x14ac:dyDescent="0.3">
      <c r="B82" s="9" t="s">
        <v>60</v>
      </c>
      <c r="C82" s="9" t="s">
        <v>61</v>
      </c>
      <c r="D82" s="10">
        <v>4000</v>
      </c>
      <c r="E82" s="39"/>
      <c r="F82" s="11"/>
    </row>
    <row r="83" spans="2:6" s="7" customFormat="1" ht="15" customHeight="1" x14ac:dyDescent="0.3">
      <c r="B83" s="20"/>
      <c r="C83" s="20" t="s">
        <v>133</v>
      </c>
      <c r="D83" s="26"/>
      <c r="E83" s="40">
        <f>SUM(D74:D82)</f>
        <v>87000</v>
      </c>
      <c r="F83" s="27"/>
    </row>
    <row r="84" spans="2:6" ht="15" customHeight="1" x14ac:dyDescent="0.3">
      <c r="B84" s="9" t="s">
        <v>79</v>
      </c>
      <c r="C84" s="9" t="s">
        <v>80</v>
      </c>
      <c r="D84" s="10">
        <v>65000</v>
      </c>
      <c r="E84" s="39"/>
      <c r="F84" s="11"/>
    </row>
    <row r="85" spans="2:6" ht="15" customHeight="1" x14ac:dyDescent="0.3">
      <c r="B85" s="9" t="s">
        <v>73</v>
      </c>
      <c r="C85" s="9" t="s">
        <v>74</v>
      </c>
      <c r="D85" s="10">
        <v>225000</v>
      </c>
      <c r="E85" s="39"/>
      <c r="F85" s="11"/>
    </row>
    <row r="86" spans="2:6" ht="15" customHeight="1" x14ac:dyDescent="0.3">
      <c r="B86" s="9" t="s">
        <v>77</v>
      </c>
      <c r="C86" s="9" t="s">
        <v>78</v>
      </c>
      <c r="D86" s="10">
        <v>1000</v>
      </c>
      <c r="E86" s="39"/>
      <c r="F86" s="11"/>
    </row>
    <row r="87" spans="2:6" ht="15" customHeight="1" x14ac:dyDescent="0.3">
      <c r="B87" s="9" t="s">
        <v>81</v>
      </c>
      <c r="C87" s="9" t="s">
        <v>82</v>
      </c>
      <c r="D87" s="10">
        <v>5000</v>
      </c>
      <c r="E87" s="39"/>
      <c r="F87" s="11"/>
    </row>
    <row r="88" spans="2:6" ht="15" customHeight="1" x14ac:dyDescent="0.3">
      <c r="B88" s="9" t="s">
        <v>75</v>
      </c>
      <c r="C88" s="9" t="s">
        <v>76</v>
      </c>
      <c r="D88" s="10">
        <v>7000</v>
      </c>
      <c r="E88" s="39"/>
      <c r="F88" s="11"/>
    </row>
    <row r="89" spans="2:6" ht="15" customHeight="1" x14ac:dyDescent="0.3">
      <c r="B89" s="9" t="s">
        <v>83</v>
      </c>
      <c r="C89" s="9" t="s">
        <v>84</v>
      </c>
      <c r="D89" s="10">
        <v>32000</v>
      </c>
      <c r="E89" s="39"/>
      <c r="F89" s="11"/>
    </row>
    <row r="90" spans="2:6" s="7" customFormat="1" ht="15" customHeight="1" x14ac:dyDescent="0.3">
      <c r="B90" s="20"/>
      <c r="C90" s="20" t="s">
        <v>134</v>
      </c>
      <c r="D90" s="26"/>
      <c r="E90" s="40">
        <f>SUM(D84:D89)</f>
        <v>335000</v>
      </c>
      <c r="F90" s="27"/>
    </row>
    <row r="91" spans="2:6" s="7" customFormat="1" ht="15" customHeight="1" x14ac:dyDescent="0.3">
      <c r="B91" s="34">
        <v>2280001</v>
      </c>
      <c r="C91" s="9" t="s">
        <v>163</v>
      </c>
      <c r="D91" s="10">
        <v>30000</v>
      </c>
      <c r="E91" s="40"/>
      <c r="F91" s="27"/>
    </row>
    <row r="92" spans="2:6" ht="15" customHeight="1" x14ac:dyDescent="0.3">
      <c r="B92" s="9" t="s">
        <v>85</v>
      </c>
      <c r="C92" s="9" t="s">
        <v>86</v>
      </c>
      <c r="D92" s="10">
        <v>40000</v>
      </c>
      <c r="E92" s="39"/>
      <c r="F92" s="11"/>
    </row>
    <row r="93" spans="2:6" s="7" customFormat="1" ht="15" customHeight="1" x14ac:dyDescent="0.3">
      <c r="B93" s="20"/>
      <c r="C93" s="20" t="s">
        <v>135</v>
      </c>
      <c r="D93" s="26"/>
      <c r="E93" s="40">
        <f>SUM(D91:D92)</f>
        <v>70000</v>
      </c>
      <c r="F93" s="27"/>
    </row>
    <row r="94" spans="2:6" s="3" customFormat="1" ht="15" customHeight="1" x14ac:dyDescent="0.3">
      <c r="B94" s="16"/>
      <c r="C94" s="17" t="s">
        <v>136</v>
      </c>
      <c r="D94" s="18"/>
      <c r="E94" s="41">
        <f>E60+E65+E67+E69+E71++E73+E83+E90+E93</f>
        <v>666000</v>
      </c>
      <c r="F94" s="19"/>
    </row>
    <row r="95" spans="2:6" ht="15" customHeight="1" x14ac:dyDescent="0.3">
      <c r="B95" s="9" t="s">
        <v>87</v>
      </c>
      <c r="C95" s="9" t="s">
        <v>88</v>
      </c>
      <c r="D95" s="10">
        <v>70000</v>
      </c>
      <c r="E95" s="39"/>
      <c r="F95" s="11"/>
    </row>
    <row r="96" spans="2:6" s="2" customFormat="1" ht="15" customHeight="1" x14ac:dyDescent="0.3">
      <c r="B96" s="12"/>
      <c r="C96" s="20" t="s">
        <v>137</v>
      </c>
      <c r="D96" s="14"/>
      <c r="E96" s="40">
        <f>D95</f>
        <v>70000</v>
      </c>
      <c r="F96" s="15"/>
    </row>
    <row r="97" spans="2:6" ht="15" customHeight="1" x14ac:dyDescent="0.3">
      <c r="B97" s="9"/>
      <c r="C97" s="9" t="s">
        <v>138</v>
      </c>
      <c r="D97" s="10"/>
      <c r="E97" s="39"/>
      <c r="F97" s="11"/>
    </row>
    <row r="98" spans="2:6" ht="15" customHeight="1" x14ac:dyDescent="0.3">
      <c r="B98" s="9" t="s">
        <v>89</v>
      </c>
      <c r="C98" s="9" t="s">
        <v>90</v>
      </c>
      <c r="D98" s="10">
        <v>1000</v>
      </c>
      <c r="E98" s="39"/>
      <c r="F98" s="11"/>
    </row>
    <row r="99" spans="2:6" s="2" customFormat="1" ht="15" customHeight="1" x14ac:dyDescent="0.3">
      <c r="B99" s="12"/>
      <c r="C99" s="20" t="s">
        <v>139</v>
      </c>
      <c r="D99" s="14"/>
      <c r="E99" s="40">
        <f>D98</f>
        <v>1000</v>
      </c>
      <c r="F99" s="15"/>
    </row>
    <row r="100" spans="2:6" s="3" customFormat="1" ht="15" customHeight="1" x14ac:dyDescent="0.3">
      <c r="B100" s="16"/>
      <c r="C100" s="17" t="s">
        <v>140</v>
      </c>
      <c r="D100" s="18"/>
      <c r="E100" s="41">
        <f>E96+E99</f>
        <v>71000</v>
      </c>
      <c r="F100" s="19"/>
    </row>
    <row r="101" spans="2:6" s="3" customFormat="1" ht="15" customHeight="1" x14ac:dyDescent="0.3">
      <c r="B101" s="16"/>
      <c r="C101" s="24" t="s">
        <v>141</v>
      </c>
      <c r="D101" s="18"/>
      <c r="E101" s="43"/>
      <c r="F101" s="25">
        <f>E46+E57+E94+E100</f>
        <v>984000</v>
      </c>
    </row>
    <row r="102" spans="2:6" ht="15" customHeight="1" x14ac:dyDescent="0.3">
      <c r="B102" s="9" t="s">
        <v>91</v>
      </c>
      <c r="C102" s="9" t="s">
        <v>92</v>
      </c>
      <c r="D102" s="10">
        <v>5000</v>
      </c>
      <c r="E102" s="39"/>
      <c r="F102" s="11"/>
    </row>
    <row r="103" spans="2:6" s="2" customFormat="1" ht="15" customHeight="1" x14ac:dyDescent="0.3">
      <c r="B103" s="12"/>
      <c r="C103" s="20" t="s">
        <v>142</v>
      </c>
      <c r="D103" s="14"/>
      <c r="E103" s="40">
        <f>D102</f>
        <v>5000</v>
      </c>
      <c r="F103" s="15"/>
    </row>
    <row r="104" spans="2:6" s="3" customFormat="1" ht="15" customHeight="1" x14ac:dyDescent="0.3">
      <c r="B104" s="16"/>
      <c r="C104" s="17" t="s">
        <v>143</v>
      </c>
      <c r="D104" s="18"/>
      <c r="E104" s="41">
        <f>E103</f>
        <v>5000</v>
      </c>
      <c r="F104" s="19"/>
    </row>
    <row r="105" spans="2:6" ht="15" customHeight="1" x14ac:dyDescent="0.3">
      <c r="B105" s="9" t="s">
        <v>93</v>
      </c>
      <c r="C105" s="9" t="s">
        <v>94</v>
      </c>
      <c r="D105" s="10">
        <v>6000</v>
      </c>
      <c r="E105" s="39"/>
      <c r="F105" s="11"/>
    </row>
    <row r="106" spans="2:6" s="2" customFormat="1" ht="15" customHeight="1" x14ac:dyDescent="0.3">
      <c r="B106" s="12"/>
      <c r="C106" s="20" t="s">
        <v>144</v>
      </c>
      <c r="D106" s="14"/>
      <c r="E106" s="40">
        <f>D105</f>
        <v>6000</v>
      </c>
      <c r="F106" s="15"/>
    </row>
    <row r="107" spans="2:6" s="3" customFormat="1" ht="15" customHeight="1" x14ac:dyDescent="0.3">
      <c r="B107" s="16"/>
      <c r="C107" s="17" t="s">
        <v>145</v>
      </c>
      <c r="D107" s="18"/>
      <c r="E107" s="41">
        <f>E106</f>
        <v>6000</v>
      </c>
      <c r="F107" s="19"/>
    </row>
    <row r="108" spans="2:6" ht="15" customHeight="1" x14ac:dyDescent="0.3">
      <c r="B108" s="9" t="s">
        <v>95</v>
      </c>
      <c r="C108" s="9" t="s">
        <v>96</v>
      </c>
      <c r="D108" s="10">
        <v>8000</v>
      </c>
      <c r="E108" s="39"/>
      <c r="F108" s="11"/>
    </row>
    <row r="109" spans="2:6" s="2" customFormat="1" ht="15" customHeight="1" x14ac:dyDescent="0.3">
      <c r="B109" s="12"/>
      <c r="C109" s="20" t="s">
        <v>146</v>
      </c>
      <c r="D109" s="14"/>
      <c r="E109" s="40">
        <f>D108</f>
        <v>8000</v>
      </c>
      <c r="F109" s="15"/>
    </row>
    <row r="110" spans="2:6" s="3" customFormat="1" ht="15" customHeight="1" x14ac:dyDescent="0.3">
      <c r="B110" s="16"/>
      <c r="C110" s="17" t="s">
        <v>147</v>
      </c>
      <c r="D110" s="18"/>
      <c r="E110" s="41">
        <f>E109</f>
        <v>8000</v>
      </c>
      <c r="F110" s="19"/>
    </row>
    <row r="111" spans="2:6" ht="15" customHeight="1" x14ac:dyDescent="0.3">
      <c r="B111" s="9" t="s">
        <v>97</v>
      </c>
      <c r="C111" s="9" t="s">
        <v>98</v>
      </c>
      <c r="D111" s="10">
        <v>20000</v>
      </c>
      <c r="E111" s="39"/>
      <c r="F111" s="11"/>
    </row>
    <row r="112" spans="2:6" s="2" customFormat="1" ht="15" customHeight="1" x14ac:dyDescent="0.3">
      <c r="B112" s="12"/>
      <c r="C112" s="20" t="s">
        <v>148</v>
      </c>
      <c r="D112" s="14"/>
      <c r="E112" s="40">
        <f>D111</f>
        <v>20000</v>
      </c>
      <c r="F112" s="15"/>
    </row>
    <row r="113" spans="2:6" s="3" customFormat="1" ht="15" customHeight="1" x14ac:dyDescent="0.3">
      <c r="B113" s="16"/>
      <c r="C113" s="17" t="s">
        <v>149</v>
      </c>
      <c r="D113" s="18"/>
      <c r="E113" s="41">
        <f>E112</f>
        <v>20000</v>
      </c>
      <c r="F113" s="19"/>
    </row>
    <row r="114" spans="2:6" ht="15" customHeight="1" x14ac:dyDescent="0.3">
      <c r="B114" s="9" t="s">
        <v>99</v>
      </c>
      <c r="C114" s="9" t="s">
        <v>164</v>
      </c>
      <c r="D114" s="10">
        <v>12000</v>
      </c>
      <c r="E114" s="39"/>
      <c r="F114" s="11"/>
    </row>
    <row r="115" spans="2:6" s="2" customFormat="1" ht="15" customHeight="1" x14ac:dyDescent="0.3">
      <c r="B115" s="12"/>
      <c r="C115" s="20" t="s">
        <v>150</v>
      </c>
      <c r="D115" s="14"/>
      <c r="E115" s="40">
        <f>D114</f>
        <v>12000</v>
      </c>
      <c r="F115" s="15"/>
    </row>
    <row r="116" spans="2:6" s="3" customFormat="1" ht="15" customHeight="1" x14ac:dyDescent="0.3">
      <c r="B116" s="16"/>
      <c r="C116" s="17" t="s">
        <v>151</v>
      </c>
      <c r="D116" s="18"/>
      <c r="E116" s="41">
        <f>E115</f>
        <v>12000</v>
      </c>
      <c r="F116" s="19"/>
    </row>
    <row r="117" spans="2:6" ht="15" customHeight="1" x14ac:dyDescent="0.3">
      <c r="B117" s="9" t="s">
        <v>100</v>
      </c>
      <c r="C117" s="9" t="s">
        <v>101</v>
      </c>
      <c r="D117" s="10">
        <v>1000</v>
      </c>
      <c r="E117" s="39"/>
      <c r="F117" s="11"/>
    </row>
    <row r="118" spans="2:6" s="2" customFormat="1" x14ac:dyDescent="0.3">
      <c r="B118" s="15"/>
      <c r="C118" s="27" t="s">
        <v>152</v>
      </c>
      <c r="D118" s="15"/>
      <c r="E118" s="40">
        <f>D117</f>
        <v>1000</v>
      </c>
      <c r="F118" s="15"/>
    </row>
    <row r="119" spans="2:6" s="3" customFormat="1" x14ac:dyDescent="0.3">
      <c r="B119" s="19"/>
      <c r="C119" s="22" t="s">
        <v>153</v>
      </c>
      <c r="D119" s="19"/>
      <c r="E119" s="41">
        <f>E118</f>
        <v>1000</v>
      </c>
      <c r="F119" s="19"/>
    </row>
    <row r="120" spans="2:6" s="3" customFormat="1" x14ac:dyDescent="0.3">
      <c r="B120" s="19"/>
      <c r="C120" s="19" t="s">
        <v>154</v>
      </c>
      <c r="D120" s="19"/>
      <c r="E120" s="43"/>
      <c r="F120" s="25">
        <f>E104+E107+E110+E113+E116+E119</f>
        <v>52000</v>
      </c>
    </row>
    <row r="121" spans="2:6" x14ac:dyDescent="0.3">
      <c r="B121" s="11"/>
      <c r="C121" s="11"/>
      <c r="D121" s="11"/>
      <c r="E121" s="39"/>
      <c r="F121" s="11"/>
    </row>
    <row r="122" spans="2:6" s="8" customFormat="1" ht="14.4" x14ac:dyDescent="0.3">
      <c r="B122" s="35"/>
      <c r="C122" s="35" t="s">
        <v>165</v>
      </c>
      <c r="D122" s="35"/>
      <c r="E122" s="44"/>
      <c r="F122" s="36">
        <f>F35+F101+F120</f>
        <v>5295693.58</v>
      </c>
    </row>
    <row r="125" spans="2:6" ht="15" x14ac:dyDescent="0.3">
      <c r="B125" s="1" t="s">
        <v>168</v>
      </c>
    </row>
    <row r="126" spans="2:6" x14ac:dyDescent="0.3">
      <c r="B126" s="1" t="s">
        <v>167</v>
      </c>
    </row>
  </sheetData>
  <mergeCells count="1">
    <mergeCell ref="B6:F6"/>
  </mergeCells>
  <pageMargins left="0.55118110236220474" right="0.55118110236220474" top="0.59055118110236227" bottom="0.78740157480314965" header="0.51181102362204722" footer="0.51181102362204722"/>
  <pageSetup paperSize="9" scale="85" fitToHeight="4" orientation="landscape" r:id="rId1"/>
  <ignoredErrors>
    <ignoredError sqref="B10:B1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2019</vt:lpstr>
      <vt:lpstr>'2019'!Títols_per_imprimir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Frias Sanz</dc:creator>
  <cp:lastModifiedBy>Maria Eugenia Frias Sanz</cp:lastModifiedBy>
  <cp:lastPrinted>2021-02-09T11:50:00Z</cp:lastPrinted>
  <dcterms:created xsi:type="dcterms:W3CDTF">2021-02-05T09:58:05Z</dcterms:created>
  <dcterms:modified xsi:type="dcterms:W3CDTF">2021-05-14T08:26:59Z</dcterms:modified>
</cp:coreProperties>
</file>